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rasov\Удачная-Восточная\2025_ДАН_оливин из деф пер\приложение 1\"/>
    </mc:Choice>
  </mc:AlternateContent>
  <xr:revisionPtr revIDLastSave="0" documentId="13_ncr:1_{C886610C-0FC8-4BEF-96E1-27D6BBCED6C2}" xr6:coauthVersionLast="47" xr6:coauthVersionMax="47" xr10:uidLastSave="{00000000-0000-0000-0000-000000000000}"/>
  <bookViews>
    <workbookView xWindow="-30828" yWindow="-120" windowWidth="30936" windowHeight="16896" xr2:uid="{1B541634-49D8-475E-B25D-58B8FAEF0436}"/>
  </bookViews>
  <sheets>
    <sheet name="1. Olivine from xenoliths" sheetId="6" r:id="rId1"/>
    <sheet name="2. Olivine from microxenoliths" sheetId="1" r:id="rId2"/>
    <sheet name="3. Ol from partially dis. mxen." sheetId="3" r:id="rId3"/>
    <sheet name="4. Crystal cores are neoblasts" sheetId="4" r:id="rId4"/>
    <sheet name="5. Tablet grains" sheetId="5" r:id="rId5"/>
    <sheet name="6. True groundmass olivine" sheetId="2" r:id="rId6"/>
  </sheets>
  <definedNames>
    <definedName name="_xlnm._FilterDatabase" localSheetId="0" hidden="1">'1. Olivine from xenoliths'!$A$2:$N$171</definedName>
    <definedName name="_xlnm._FilterDatabase" localSheetId="1" hidden="1">'2. Olivine from microxenoliths'!$A$2:$K$33</definedName>
    <definedName name="_xlnm._FilterDatabase" localSheetId="3" hidden="1">'4. Crystal cores are neoblasts'!$A$2:$K$56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2" i="6" l="1"/>
  <c r="R3" i="6" s="1"/>
  <c r="A7" i="1" l="1"/>
  <c r="A6" i="1"/>
  <c r="P8" i="4"/>
  <c r="Q8" i="4"/>
  <c r="Q4" i="4" l="1"/>
  <c r="Q5" i="4"/>
  <c r="Q6" i="4"/>
  <c r="Q7" i="4"/>
  <c r="Q9" i="4"/>
  <c r="Q10" i="4"/>
  <c r="Q11" i="4"/>
  <c r="Q3" i="4"/>
  <c r="P4" i="4"/>
  <c r="P5" i="4"/>
  <c r="P6" i="4"/>
  <c r="P7" i="4"/>
  <c r="P9" i="4"/>
  <c r="P10" i="4"/>
  <c r="P11" i="4"/>
  <c r="P3" i="4"/>
  <c r="A25" i="4" l="1"/>
  <c r="M6" i="2" l="1"/>
  <c r="N3" i="2" s="1"/>
  <c r="M11" i="5"/>
  <c r="N5" i="5" s="1"/>
  <c r="R8" i="6"/>
  <c r="N9" i="5" l="1"/>
  <c r="N10" i="5"/>
  <c r="N8" i="5"/>
  <c r="N4" i="5"/>
  <c r="N3" i="5"/>
  <c r="N7" i="5"/>
  <c r="N6" i="5"/>
  <c r="R6" i="6"/>
  <c r="R7" i="6"/>
  <c r="R9" i="6"/>
  <c r="R5" i="6"/>
  <c r="R4" i="6"/>
  <c r="R11" i="6"/>
  <c r="R10" i="6"/>
  <c r="R12" i="6" l="1"/>
  <c r="N11" i="5"/>
  <c r="A5" i="5" l="1"/>
  <c r="A6" i="5" s="1"/>
  <c r="A7" i="5" s="1"/>
  <c r="A8" i="5" s="1"/>
  <c r="A9" i="5" s="1"/>
  <c r="J7" i="1"/>
  <c r="J29" i="1"/>
  <c r="J28" i="1"/>
  <c r="J22" i="1"/>
  <c r="J15" i="1"/>
  <c r="J27" i="1"/>
  <c r="J16" i="1"/>
  <c r="J33" i="1"/>
  <c r="J32" i="1"/>
  <c r="J24" i="1"/>
  <c r="J9" i="1"/>
  <c r="J14" i="1"/>
  <c r="J6" i="1"/>
  <c r="J26" i="1"/>
  <c r="J23" i="1"/>
  <c r="J20" i="1"/>
  <c r="J17" i="1"/>
  <c r="J12" i="1"/>
  <c r="J3" i="1"/>
  <c r="J30" i="1"/>
  <c r="J31" i="1"/>
  <c r="J18" i="1"/>
  <c r="J21" i="1"/>
  <c r="J19" i="1"/>
  <c r="J10" i="1"/>
  <c r="J11" i="1"/>
  <c r="J13" i="1"/>
  <c r="J4" i="1"/>
  <c r="J8" i="1"/>
  <c r="J5" i="1"/>
  <c r="J25" i="1"/>
  <c r="N4" i="2" l="1"/>
  <c r="N6" i="2" s="1"/>
  <c r="A4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2" i="4"/>
  <c r="A21" i="4" l="1"/>
  <c r="A28" i="4" s="1"/>
  <c r="A31" i="4" s="1"/>
  <c r="A34" i="4" s="1"/>
  <c r="A37" i="4" s="1"/>
  <c r="A49" i="4" s="1"/>
  <c r="A52" i="4" s="1"/>
  <c r="A55" i="4" s="1"/>
</calcChain>
</file>

<file path=xl/sharedStrings.xml><?xml version="1.0" encoding="utf-8"?>
<sst xmlns="http://schemas.openxmlformats.org/spreadsheetml/2006/main" count="841" uniqueCount="262">
  <si>
    <t>Mg#</t>
  </si>
  <si>
    <t>FeO</t>
  </si>
  <si>
    <t>MnO</t>
  </si>
  <si>
    <t>MgO</t>
  </si>
  <si>
    <t>CaO</t>
  </si>
  <si>
    <t>NiO</t>
  </si>
  <si>
    <t>Сумма</t>
  </si>
  <si>
    <t>Номер</t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</si>
  <si>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</si>
  <si>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Cr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</si>
  <si>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t>CoO</t>
  </si>
  <si>
    <t>Uv-261/89</t>
  </si>
  <si>
    <t>Uv-561(II)/89a</t>
  </si>
  <si>
    <t>Uv-561(II)/89b</t>
  </si>
  <si>
    <t>Uv-1/90</t>
  </si>
  <si>
    <t>Uv-60/93</t>
  </si>
  <si>
    <t>Uv-78/93</t>
  </si>
  <si>
    <t>Uv-108/93</t>
  </si>
  <si>
    <t>Uv-136/93</t>
  </si>
  <si>
    <t>Uv-13/01</t>
  </si>
  <si>
    <t>Uv-20/01</t>
  </si>
  <si>
    <t>Uv-21/01</t>
  </si>
  <si>
    <t>Uv-23/01</t>
  </si>
  <si>
    <t>Uv-27/01</t>
  </si>
  <si>
    <t>Uv-46/01</t>
  </si>
  <si>
    <t>Uv-62/01</t>
  </si>
  <si>
    <t>Uv-74/01</t>
  </si>
  <si>
    <t>Uv-97/01</t>
  </si>
  <si>
    <t>Uv-119/01</t>
  </si>
  <si>
    <t>Uv-35/02</t>
  </si>
  <si>
    <t>Uv-38/02</t>
  </si>
  <si>
    <t>Uv-96/02</t>
  </si>
  <si>
    <t>Uv-108/02</t>
  </si>
  <si>
    <t>Uv-122/02</t>
  </si>
  <si>
    <t>Uv-141/02</t>
  </si>
  <si>
    <t>Uv-145/02</t>
  </si>
  <si>
    <t>Uv-148/02a</t>
  </si>
  <si>
    <t>Uv-157/02</t>
  </si>
  <si>
    <t>Uv-159/02a</t>
  </si>
  <si>
    <t>Uv-159/02b</t>
  </si>
  <si>
    <t>Uv-164/02</t>
  </si>
  <si>
    <t>Uv-192/02</t>
  </si>
  <si>
    <t>Uv-205/02</t>
  </si>
  <si>
    <t>Uv-207/02</t>
  </si>
  <si>
    <t>Uv-208/02</t>
  </si>
  <si>
    <t>Uv-214/02</t>
  </si>
  <si>
    <t>Uv-216/02</t>
  </si>
  <si>
    <t>Uv-218/02</t>
  </si>
  <si>
    <t>Uv-242/02</t>
  </si>
  <si>
    <t>Uv-247/02a</t>
  </si>
  <si>
    <t>Uv-247/02b</t>
  </si>
  <si>
    <t>Uv-253/02</t>
  </si>
  <si>
    <t>Uv-255/02</t>
  </si>
  <si>
    <t>Uv-256/02</t>
  </si>
  <si>
    <t>Uv-257/02</t>
  </si>
  <si>
    <t>Uv-261/02a</t>
  </si>
  <si>
    <t>Uv-261/02b</t>
  </si>
  <si>
    <t>Uv-262/02</t>
  </si>
  <si>
    <t>Uv-267/02a</t>
  </si>
  <si>
    <t>Uv-267/02b</t>
  </si>
  <si>
    <t>Uv-268/02</t>
  </si>
  <si>
    <t>Uv-271/02</t>
  </si>
  <si>
    <t>Uv-272/02</t>
  </si>
  <si>
    <t>Uv-274/02</t>
  </si>
  <si>
    <t>Uv-276/02</t>
  </si>
  <si>
    <t>Uv-278/02</t>
  </si>
  <si>
    <t>Uv-284/02</t>
  </si>
  <si>
    <t>Uv-1/04</t>
  </si>
  <si>
    <t>Uv-18/04</t>
  </si>
  <si>
    <t>Uv-30/04a</t>
  </si>
  <si>
    <t>Uv-30/04b</t>
  </si>
  <si>
    <t>Uv-32/04</t>
  </si>
  <si>
    <t>Uv-33/04</t>
  </si>
  <si>
    <t>Uv-3/05</t>
  </si>
  <si>
    <t>Uv-6/05</t>
  </si>
  <si>
    <t>Uv-24/05</t>
  </si>
  <si>
    <t>Uv/153/02</t>
  </si>
  <si>
    <t>Uv03/02</t>
  </si>
  <si>
    <t>Uv1/04</t>
  </si>
  <si>
    <t>Uv18/04</t>
  </si>
  <si>
    <t>Uv205/02</t>
  </si>
  <si>
    <t>Uv208/02</t>
  </si>
  <si>
    <t>Uv213/02</t>
  </si>
  <si>
    <t>Uv24/05</t>
  </si>
  <si>
    <t>Uv252/02</t>
  </si>
  <si>
    <t>Uv257/02</t>
  </si>
  <si>
    <t>Uv268/02</t>
  </si>
  <si>
    <t>Uv27/01</t>
  </si>
  <si>
    <t>Uv285/02</t>
  </si>
  <si>
    <t>Uv3/01</t>
  </si>
  <si>
    <t>Uv32/04</t>
  </si>
  <si>
    <t>Uv33/04</t>
  </si>
  <si>
    <t>Uv38/02</t>
  </si>
  <si>
    <t>Uv-405/09</t>
  </si>
  <si>
    <t>Uv-407/09</t>
  </si>
  <si>
    <t xml:space="preserve">Total  </t>
  </si>
  <si>
    <t>Uv-68-03</t>
  </si>
  <si>
    <t>Uv-50-04</t>
  </si>
  <si>
    <t>Uv-59-03</t>
  </si>
  <si>
    <t>Uv-87-03</t>
  </si>
  <si>
    <t>Uv-34-03</t>
  </si>
  <si>
    <t>Uv-4-05</t>
  </si>
  <si>
    <t>Uv-89-03</t>
  </si>
  <si>
    <t>Uv-88-03</t>
  </si>
  <si>
    <t>Uv-67-03</t>
  </si>
  <si>
    <t>Uv-01/03</t>
  </si>
  <si>
    <t>Uv-408/09</t>
  </si>
  <si>
    <t>Uv-103/03</t>
  </si>
  <si>
    <t>Uv-421/09</t>
  </si>
  <si>
    <t>Uv-573/09</t>
  </si>
  <si>
    <t>Uv-KC-03/08</t>
  </si>
  <si>
    <t>Uv-KC-67/08</t>
  </si>
  <si>
    <t>Uv30/04</t>
  </si>
  <si>
    <t>Uv97/02</t>
  </si>
  <si>
    <t>Uv-424/09</t>
  </si>
  <si>
    <t>Uv-539/09</t>
  </si>
  <si>
    <t>Uv-533/10</t>
  </si>
  <si>
    <t>Uv-550/10</t>
  </si>
  <si>
    <t>Uv-74/11</t>
  </si>
  <si>
    <t>Uv-78/11</t>
  </si>
  <si>
    <t>Uv-110/11</t>
  </si>
  <si>
    <t>Uv-412/09</t>
  </si>
  <si>
    <t>Uv-594/09</t>
  </si>
  <si>
    <t>UV-1/03</t>
  </si>
  <si>
    <t>UV-67/03</t>
  </si>
  <si>
    <t>UV-3/05</t>
  </si>
  <si>
    <t>UV-68/03</t>
  </si>
  <si>
    <t>UV-30/04</t>
  </si>
  <si>
    <t>UV-59/03</t>
  </si>
  <si>
    <t>Ionov et al.(2020)</t>
  </si>
  <si>
    <t>Uv48-12</t>
  </si>
  <si>
    <t>Golovin et al. (2018)</t>
  </si>
  <si>
    <t>Golovin et al. (2020)</t>
  </si>
  <si>
    <t>Sobolev et al. (2009)</t>
  </si>
  <si>
    <t>Ionov et al. (2010)</t>
  </si>
  <si>
    <t>Yaxley et al., (2012)</t>
  </si>
  <si>
    <t>Douset et al. (2013)</t>
  </si>
  <si>
    <t>Agashev et al. (2013)</t>
  </si>
  <si>
    <t>Ionov et al. (2017)</t>
  </si>
  <si>
    <t>Sobolev, N.V., Logvinova, A.M., Zedgenizov, D.A., Pokhilenko, N.P., Malygina, E.V., Kuzmin, D.V., Sobolev, A.V., 2009. Petrogenetic significance of minor elements in olivines from diamonds and peridotite xenoliths from kimberlites of Yakutia. Lithos 112, 701–713. https://doi.org/10.1016/j.lithos.2009.06.038</t>
  </si>
  <si>
    <t>Ionov, D., Doucet, L.-S., Ashchepkov, I., 2010. Composition of the Lithospheric Mantle in the Siberian Craton: New Constraints from Fresh Peridotites in the Udachnaya-East Kimberlite. Journal of Petrology 51, 2177–2210. https://doi.org/10.1093/petrology/egq053</t>
  </si>
  <si>
    <t>Yaxley, G.M., Berry, A.J., Kamenetsky, V.S., Woodland, A.B., Golovin, A.V., 2012. An oxygen fugacity profile through the Siberian Craton — Fe K-edge XANES determinations of Fe3+/∑Fe in garnets in peridotite xenoliths from the Udachnaya East kimberlite. Lithos 140–141, 142–151. https://doi.org/10.1016/j.lithos.2012.01.016</t>
  </si>
  <si>
    <t>Agashev, A.M., Ionov, D.A., Pokhilenko, N.P., Golovin, A.V., Cherepanova, Yu., Sharygin, I.S., 2013. Metasomatism in lithospheric mantle roots: Constraints from whole-rock and mineral chemical composition of deformed peridotite xenoliths from kimberlite pipe Udachnaya. Lithos 160–161, 201–215. https://doi.org/10.1016/j.lithos.2012.11.014</t>
  </si>
  <si>
    <t>Ionov, D.A., Doucet, L.S., Pogge Von Strandmann, P.A.E., Golovin, A.V., Korsakov, A.V., 2017. Links between deformation, chemical enrichments and Li-isotope compositions in the lithospheric mantle of the central Siberian craton. Chemical Geology 475, 105–121. https://doi.org/10.1016/j.chemgeo.2017.10.038</t>
  </si>
  <si>
    <t>Ionov, D.A., Liu, Z., Li, J., Golovin, A.V., Korsakov, A.V., Xu, Y., 2020. The age and origin of cratonic lithospheric mantle: Archean dunites vs. Paleoproterozoic harzburgites from the Udachnaya kimberlite, Siberian craton. Geochimica et Cosmochimica Acta 281, 67–90. https://doi.org/10.1016/j.gca.2020.05.009</t>
  </si>
  <si>
    <t>Golovin, A.V., Sharygin, I.S., Korsakov, A.V., Kamenetsky, V.S., Abersteiner, A., 2020. Can primitive kimberlite melts be alkali-carbonate liquids: Composition of the melt snapshots preserved in deepest mantle xenoliths. Journal of Raman Spectroscopy 51, 1849–1867. https://doi.org/10.1002/jrs.5701</t>
  </si>
  <si>
    <t>Golovin, A.V., Sharygin, I.S., Kamenetsky, V.S., Korsakov, A.V., Yaxley, G.M., 2018. Alkali-carbonate melts from the base of cratonic lithospheric mantle: Links to kimberlites. Chemical Geology 483, 261–274. https://doi.org/10.1016/j.chemgeo.2018.02.016</t>
  </si>
  <si>
    <t>U4</t>
  </si>
  <si>
    <t>U9</t>
  </si>
  <si>
    <t>U10</t>
  </si>
  <si>
    <t>U15</t>
  </si>
  <si>
    <t>U24</t>
  </si>
  <si>
    <t>U29</t>
  </si>
  <si>
    <t>U50</t>
  </si>
  <si>
    <t>U52</t>
  </si>
  <si>
    <t>U57</t>
  </si>
  <si>
    <t>U64</t>
  </si>
  <si>
    <t>U70</t>
  </si>
  <si>
    <t>U71</t>
  </si>
  <si>
    <t>U97</t>
  </si>
  <si>
    <t>U151</t>
  </si>
  <si>
    <t>U183</t>
  </si>
  <si>
    <t>U220</t>
  </si>
  <si>
    <t>U225</t>
  </si>
  <si>
    <t>U260</t>
  </si>
  <si>
    <t>U280</t>
  </si>
  <si>
    <t>U283</t>
  </si>
  <si>
    <t>U501</t>
  </si>
  <si>
    <t>U503</t>
  </si>
  <si>
    <t>U504</t>
  </si>
  <si>
    <t>U506</t>
  </si>
  <si>
    <t>U508</t>
  </si>
  <si>
    <t>U1109</t>
  </si>
  <si>
    <t>U1123</t>
  </si>
  <si>
    <t>U1147</t>
  </si>
  <si>
    <t>U1188</t>
  </si>
  <si>
    <r>
      <t>TiO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</si>
  <si>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</si>
  <si>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t>U148</t>
  </si>
  <si>
    <t xml:space="preserve">U267 </t>
  </si>
  <si>
    <t xml:space="preserve">U503 </t>
  </si>
  <si>
    <t>U507</t>
  </si>
  <si>
    <t xml:space="preserve">U532 </t>
  </si>
  <si>
    <t xml:space="preserve">U85 </t>
  </si>
  <si>
    <t xml:space="preserve">U9 </t>
  </si>
  <si>
    <t>Liu, Z., Ionov, D.A., Nimis, P., Xu, Y., He, P., Golovin, A.V., 2022. Thermal and compositional anomalies in a detailed xenolith-based lithospheric mantle profile of the Siberian craton and the origin of seismic midlithosphere discontinuities. Geology 50, 891–896. https://doi.org/10.1130/G49947.1</t>
  </si>
  <si>
    <t>6c</t>
  </si>
  <si>
    <t>6r</t>
  </si>
  <si>
    <t>2c</t>
  </si>
  <si>
    <t>2r</t>
  </si>
  <si>
    <t>Liu et al. (2022)</t>
  </si>
  <si>
    <t>с</t>
  </si>
  <si>
    <t>r</t>
  </si>
  <si>
    <t>c</t>
  </si>
  <si>
    <t>c1</t>
  </si>
  <si>
    <t>c2</t>
  </si>
  <si>
    <t>4-05-s3-ol146-p1c</t>
  </si>
  <si>
    <t>2404A_ks2_ol141_p1</t>
  </si>
  <si>
    <t>4-05-s3-ol134-p1c</t>
  </si>
  <si>
    <t>4-05-s3-ol191-p1c1</t>
  </si>
  <si>
    <t>4-05-s3-ol191-p2c2</t>
  </si>
  <si>
    <t>2404A_ks2_ol057_p1_c</t>
  </si>
  <si>
    <t>24-04-ks3-ol130-p1</t>
  </si>
  <si>
    <t>24-04-ks3-ol53-p1</t>
  </si>
  <si>
    <t>2404A_ks2_ol082_p1_c</t>
  </si>
  <si>
    <t>2404A_ks2_ol174_p1</t>
  </si>
  <si>
    <t>4-05 S3 ol0046 1c</t>
  </si>
  <si>
    <t>4-05-s3-ol73_p1c</t>
  </si>
  <si>
    <t>2404A_ks2_ol083_p1_c</t>
  </si>
  <si>
    <t>2404A_ks2_ol063_p1_c</t>
  </si>
  <si>
    <t>2404A_ks2_ol121_p1</t>
  </si>
  <si>
    <t>4-05-s2_ol10_p1</t>
  </si>
  <si>
    <t>4-05-s2_ol10_p4</t>
  </si>
  <si>
    <t>4-05-s3_ol067_p1</t>
  </si>
  <si>
    <t>4-05-s3_ol067_p2</t>
  </si>
  <si>
    <t>4-05-s3_ol041_p1</t>
  </si>
  <si>
    <t>4-05-s3_ol041_p2</t>
  </si>
  <si>
    <t>24-04-ks3_ol19_p1</t>
  </si>
  <si>
    <t>24-04-ks3_ol19_p3</t>
  </si>
  <si>
    <t>Crt</t>
  </si>
  <si>
    <t>Opx</t>
  </si>
  <si>
    <t>Cpx</t>
  </si>
  <si>
    <t>Grt, Opx</t>
  </si>
  <si>
    <t>KK</t>
  </si>
  <si>
    <t>VK</t>
  </si>
  <si>
    <t>Uv-148/02b</t>
  </si>
  <si>
    <r>
      <t xml:space="preserve">Table S1. </t>
    </r>
    <r>
      <rPr>
        <sz val="11"/>
        <color theme="1"/>
        <rFont val="Times New Roman"/>
        <family val="1"/>
        <charset val="204"/>
      </rPr>
      <t>Chemical composition of olivine from sheared peridotite xenoliths from the Udachnaya-East pipe kimberlite, based on published data.</t>
    </r>
  </si>
  <si>
    <t>Reference</t>
  </si>
  <si>
    <t>Sample</t>
  </si>
  <si>
    <t>n.a. - not analyzed; b.d.l. - below detection limit.</t>
  </si>
  <si>
    <t>n.a.</t>
  </si>
  <si>
    <t>b.d.l.</t>
  </si>
  <si>
    <t>Mg# bin</t>
  </si>
  <si>
    <t>Number of analyses</t>
  </si>
  <si>
    <t>Frequency</t>
  </si>
  <si>
    <t>Mg# = (Mg/Mg+Fe) (mol. %)</t>
  </si>
  <si>
    <t>Total</t>
  </si>
  <si>
    <t>b.d.l. - below detection limit.</t>
  </si>
  <si>
    <t>possibly fragments of a single xenolith</t>
  </si>
  <si>
    <t>Number</t>
  </si>
  <si>
    <t>Number of analysis points</t>
  </si>
  <si>
    <t>Cryst. incl. – crystalline inclusions in olivine. Cpx – clinopyroxene, Opx – orthopyroxene, Gar – garnet, Crt – chromite.</t>
  </si>
  <si>
    <t>Cryst. incl. </t>
  </si>
  <si>
    <t>Host kimberlite type</t>
  </si>
  <si>
    <t>Mean</t>
  </si>
  <si>
    <t>Individual olivine neoblasts from a non-disintegrated microxenolite fragment</t>
  </si>
  <si>
    <t>Individual olivine grains from a cluster in kimberlite, which are neoblasts of partially disintegrated microxenolite of sheared peridotite</t>
  </si>
  <si>
    <t>Profile through an individual olivine grain in kimberlite, which is a neoblast of partially disintegrated microxenolite of sheared peridotite</t>
  </si>
  <si>
    <r>
      <t xml:space="preserve">Distance, </t>
    </r>
    <r>
      <rPr>
        <sz val="11"/>
        <color theme="1"/>
        <rFont val="Calibri"/>
        <family val="2"/>
        <charset val="204"/>
      </rPr>
      <t>μ</t>
    </r>
    <r>
      <rPr>
        <sz val="11"/>
        <color theme="1"/>
        <rFont val="Times New Roman"/>
        <family val="1"/>
        <charset val="204"/>
      </rPr>
      <t>m</t>
    </r>
  </si>
  <si>
    <t>rim</t>
  </si>
  <si>
    <t>core</t>
  </si>
  <si>
    <t>c - core, r - rim</t>
  </si>
  <si>
    <r>
      <t>Table S2.</t>
    </r>
    <r>
      <rPr>
        <sz val="11"/>
        <color theme="1"/>
        <rFont val="Times New Roman"/>
        <family val="1"/>
        <charset val="204"/>
      </rPr>
      <t xml:space="preserve"> Chemical composition of olivine from microxenoliths of sheared peridotites from volcanoclastic (VC) and coherent (KK) kimberlites from the Udachnaya-East pipe.</t>
    </r>
  </si>
  <si>
    <r>
      <t xml:space="preserve">Table S3. </t>
    </r>
    <r>
      <rPr>
        <sz val="11"/>
        <color theme="1"/>
        <rFont val="Times New Roman"/>
        <family val="1"/>
        <charset val="204"/>
      </rPr>
      <t>Chemical composition of olivine neoblasts from partially disintegrated microxenolith of sheared peridotite in kimberlite.</t>
    </r>
  </si>
  <si>
    <r>
      <t xml:space="preserve">Table S4. </t>
    </r>
    <r>
      <rPr>
        <sz val="11"/>
        <color theme="1"/>
        <rFont val="Times New Roman"/>
        <family val="1"/>
        <charset val="204"/>
      </rPr>
      <t>Olivine crystals of complex genesis, the cores of which are presumably neoblasts from disintegrated xenoliths of mantle sheared peridotites.</t>
    </r>
  </si>
  <si>
    <t>For the grain 7 the compositions of both cores (c1 and c2) are shown</t>
  </si>
  <si>
    <t>Number of analyses of cores</t>
  </si>
  <si>
    <t>Frequency for cores</t>
  </si>
  <si>
    <t>Number of analyses of rims</t>
  </si>
  <si>
    <t>Frequency for rims</t>
  </si>
  <si>
    <r>
      <rPr>
        <b/>
        <sz val="11"/>
        <color theme="1"/>
        <rFont val="Times New Roman"/>
        <family val="1"/>
        <charset val="204"/>
      </rPr>
      <t>Table S5.</t>
    </r>
    <r>
      <rPr>
        <sz val="11"/>
        <color theme="1"/>
        <rFont val="Times New Roman"/>
        <family val="1"/>
        <charset val="204"/>
      </rPr>
      <t xml:space="preserve"> Individual olivine grains in kimberlite, presumably representing tabulet grains from disintegrated mantlesheared peridotites.</t>
    </r>
  </si>
  <si>
    <r>
      <rPr>
        <b/>
        <sz val="11"/>
        <color theme="1"/>
        <rFont val="Times New Roman"/>
        <family val="1"/>
        <charset val="204"/>
      </rPr>
      <t>Table S6.</t>
    </r>
    <r>
      <rPr>
        <sz val="11"/>
        <color theme="1"/>
        <rFont val="Times New Roman"/>
        <family val="1"/>
        <charset val="204"/>
      </rPr>
      <t xml:space="preserve"> Chemical composition of true groundmass olivine from the Udachnaya-East pipe.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</si>
</sst>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F1115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0" fillId="0" borderId="0"/>
  </cellStyleXfs>
  <cellXfs count="87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2" fontId="1" fillId="0" borderId="0" xfId="0" applyNumberFormat="1" applyFont="1" applyFill="1"/>
    <xf numFmtId="2" fontId="1" fillId="0" borderId="0" xfId="0" applyNumberFormat="1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/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9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/>
    <xf numFmtId="2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NumberFormat="1"/>
    <xf numFmtId="0" fontId="1" fillId="0" borderId="5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0" borderId="1" xfId="0" applyFont="1" applyBorder="1"/>
    <xf numFmtId="0" fontId="7" fillId="0" borderId="1" xfId="0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1" fillId="0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2" fontId="0" fillId="0" borderId="0" xfId="0" applyNumberFormat="1" applyFill="1"/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/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1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/>
    <xf numFmtId="16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</cellXfs>
  <cellStyles count="4">
    <cellStyle name="Normal 3" xfId="3" xr:uid="{F2058D14-C342-4FFF-BF33-DC732A5DBC04}"/>
    <cellStyle name="Гиперссылка" xfId="2" builtinId="8"/>
    <cellStyle name="Обычный" xfId="0" builtinId="0"/>
    <cellStyle name="Обычный 9" xfId="1" xr:uid="{002643D3-8FEB-460B-8359-16C1DD7AB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D40D-0862-48D5-B4F0-CF54E5FA215D}">
  <dimension ref="A1:V198"/>
  <sheetViews>
    <sheetView tabSelected="1" zoomScaleNormal="100" workbookViewId="0">
      <pane ySplit="2" topLeftCell="A3" activePane="bottomLeft" state="frozen"/>
      <selection pane="bottomLeft" activeCell="P20" sqref="P20"/>
    </sheetView>
  </sheetViews>
  <sheetFormatPr defaultRowHeight="14.4"/>
  <cols>
    <col min="1" max="1" width="22.33203125" style="9" customWidth="1"/>
    <col min="2" max="2" width="16.44140625" style="10" customWidth="1"/>
    <col min="3" max="8" width="7.77734375" style="10" customWidth="1"/>
    <col min="9" max="10" width="7.77734375" style="9" customWidth="1"/>
    <col min="11" max="13" width="7.77734375" customWidth="1"/>
    <col min="14" max="14" width="7.77734375" style="13" customWidth="1"/>
    <col min="16" max="16" width="13.6640625" customWidth="1"/>
    <col min="17" max="17" width="24.44140625" customWidth="1"/>
    <col min="18" max="18" width="16.21875" customWidth="1"/>
  </cols>
  <sheetData>
    <row r="1" spans="1:22" s="17" customFormat="1">
      <c r="A1" s="74" t="s">
        <v>226</v>
      </c>
      <c r="B1" s="23"/>
      <c r="C1" s="23"/>
      <c r="D1" s="23"/>
      <c r="E1" s="23"/>
      <c r="F1" s="23"/>
      <c r="G1" s="23"/>
      <c r="H1" s="23"/>
      <c r="I1" s="22"/>
      <c r="J1" s="22"/>
      <c r="N1" s="25"/>
    </row>
    <row r="2" spans="1:22" ht="16.2">
      <c r="A2" s="63" t="s">
        <v>227</v>
      </c>
      <c r="B2" s="63" t="s">
        <v>228</v>
      </c>
      <c r="C2" s="63" t="s">
        <v>8</v>
      </c>
      <c r="D2" s="63" t="s">
        <v>176</v>
      </c>
      <c r="E2" s="63" t="s">
        <v>9</v>
      </c>
      <c r="F2" s="63" t="s">
        <v>177</v>
      </c>
      <c r="G2" s="63" t="s">
        <v>1</v>
      </c>
      <c r="H2" s="63" t="s">
        <v>2</v>
      </c>
      <c r="I2" s="63" t="s">
        <v>3</v>
      </c>
      <c r="J2" s="63" t="s">
        <v>4</v>
      </c>
      <c r="K2" s="63" t="s">
        <v>5</v>
      </c>
      <c r="L2" s="63" t="s">
        <v>10</v>
      </c>
      <c r="M2" s="63" t="s">
        <v>95</v>
      </c>
      <c r="N2" s="64" t="s">
        <v>0</v>
      </c>
      <c r="P2" s="14" t="s">
        <v>232</v>
      </c>
      <c r="Q2" s="14" t="s">
        <v>233</v>
      </c>
      <c r="R2" s="14" t="s">
        <v>234</v>
      </c>
      <c r="T2" s="17"/>
      <c r="U2" s="17"/>
      <c r="V2" s="17"/>
    </row>
    <row r="3" spans="1:22">
      <c r="A3" s="63" t="s">
        <v>133</v>
      </c>
      <c r="B3" s="63" t="s">
        <v>11</v>
      </c>
      <c r="C3" s="63">
        <v>40.5032</v>
      </c>
      <c r="D3" s="63">
        <v>3.2000000000000001E-2</v>
      </c>
      <c r="E3" s="63">
        <v>6.0999999999999999E-2</v>
      </c>
      <c r="F3" s="63">
        <v>1.3639999999999999E-2</v>
      </c>
      <c r="G3" s="63">
        <v>8.9710000000000001</v>
      </c>
      <c r="H3" s="63">
        <v>0.11862540000000001</v>
      </c>
      <c r="I3" s="63">
        <v>49.788000000000004</v>
      </c>
      <c r="J3" s="63">
        <v>4.9000000000000002E-2</v>
      </c>
      <c r="K3" s="63">
        <v>0.38371999999999995</v>
      </c>
      <c r="L3" s="63">
        <v>1.7929798057491782E-2</v>
      </c>
      <c r="M3" s="63">
        <v>99.937517299999996</v>
      </c>
      <c r="N3" s="61">
        <v>90.821281034617883</v>
      </c>
      <c r="O3" s="1"/>
      <c r="P3" s="59">
        <v>85</v>
      </c>
      <c r="Q3" s="59">
        <v>1</v>
      </c>
      <c r="R3" s="27">
        <f t="shared" ref="R3:R11" si="0">Q3/$Q$12</f>
        <v>6.3291139240506328E-3</v>
      </c>
      <c r="T3" s="17"/>
      <c r="U3" s="17"/>
      <c r="V3" s="17"/>
    </row>
    <row r="4" spans="1:22">
      <c r="A4" s="63" t="s">
        <v>133</v>
      </c>
      <c r="B4" s="63" t="s">
        <v>12</v>
      </c>
      <c r="C4" s="63">
        <v>40.843499999999999</v>
      </c>
      <c r="D4" s="63">
        <v>3.5000000000000003E-2</v>
      </c>
      <c r="E4" s="63">
        <v>5.7000000000000002E-2</v>
      </c>
      <c r="F4" s="63">
        <v>1.6119999999999999E-2</v>
      </c>
      <c r="G4" s="63">
        <v>9.0039999999999996</v>
      </c>
      <c r="H4" s="63">
        <v>0.11762010000000002</v>
      </c>
      <c r="I4" s="63">
        <v>49.9435</v>
      </c>
      <c r="J4" s="63">
        <v>0.05</v>
      </c>
      <c r="K4" s="63">
        <v>0.38269999999999998</v>
      </c>
      <c r="L4" s="63">
        <v>1.7162222668011751E-2</v>
      </c>
      <c r="M4" s="63">
        <v>100.46773569999999</v>
      </c>
      <c r="N4" s="61">
        <v>90.816666763364765</v>
      </c>
      <c r="O4" s="1"/>
      <c r="P4" s="60">
        <v>86</v>
      </c>
      <c r="Q4" s="20">
        <v>1</v>
      </c>
      <c r="R4" s="27">
        <f t="shared" si="0"/>
        <v>6.3291139240506328E-3</v>
      </c>
      <c r="S4" s="17"/>
      <c r="T4" s="17"/>
      <c r="U4" s="17"/>
      <c r="V4" s="17"/>
    </row>
    <row r="5" spans="1:22">
      <c r="A5" s="63" t="s">
        <v>133</v>
      </c>
      <c r="B5" s="63" t="s">
        <v>13</v>
      </c>
      <c r="C5" s="63">
        <v>40.872099999999996</v>
      </c>
      <c r="D5" s="63">
        <v>6.0000000000000001E-3</v>
      </c>
      <c r="E5" s="63">
        <v>5.2999999999999999E-2</v>
      </c>
      <c r="F5" s="63">
        <v>2.232E-2</v>
      </c>
      <c r="G5" s="63">
        <v>8.3350000000000009</v>
      </c>
      <c r="H5" s="63">
        <v>0.11460420000000002</v>
      </c>
      <c r="I5" s="63">
        <v>50.358499999999999</v>
      </c>
      <c r="J5" s="63">
        <v>5.0999999999999997E-2</v>
      </c>
      <c r="K5" s="63">
        <v>0.41266000000000003</v>
      </c>
      <c r="L5" s="63">
        <v>1.774098406551684E-2</v>
      </c>
      <c r="M5" s="63">
        <v>100.2422157</v>
      </c>
      <c r="N5" s="61">
        <v>91.505133623587653</v>
      </c>
      <c r="O5" s="1"/>
      <c r="P5" s="60">
        <v>87</v>
      </c>
      <c r="Q5" s="20">
        <v>10</v>
      </c>
      <c r="R5" s="27">
        <f t="shared" si="0"/>
        <v>6.3291139240506333E-2</v>
      </c>
      <c r="S5" s="17"/>
      <c r="T5" s="17"/>
      <c r="U5" s="17"/>
      <c r="V5" s="17"/>
    </row>
    <row r="6" spans="1:22">
      <c r="A6" s="63" t="s">
        <v>133</v>
      </c>
      <c r="B6" s="63" t="s">
        <v>14</v>
      </c>
      <c r="C6" s="63">
        <v>40.634399999999999</v>
      </c>
      <c r="D6" s="63">
        <v>0.04</v>
      </c>
      <c r="E6" s="63">
        <v>5.8000000000000003E-2</v>
      </c>
      <c r="F6" s="63">
        <v>1.6119999999999999E-2</v>
      </c>
      <c r="G6" s="63">
        <v>9.5440000000000005</v>
      </c>
      <c r="H6" s="63">
        <v>0.11963070000000001</v>
      </c>
      <c r="I6" s="63">
        <v>49.241</v>
      </c>
      <c r="J6" s="63">
        <v>4.7E-2</v>
      </c>
      <c r="K6" s="63">
        <v>0.39863999999999999</v>
      </c>
      <c r="L6" s="63">
        <v>1.8701599999999999E-2</v>
      </c>
      <c r="M6" s="63">
        <v>100.11749230000001</v>
      </c>
      <c r="N6" s="61">
        <v>90.194659825504786</v>
      </c>
      <c r="O6" s="1"/>
      <c r="P6" s="60">
        <v>88</v>
      </c>
      <c r="Q6" s="20">
        <v>6</v>
      </c>
      <c r="R6" s="27">
        <f t="shared" si="0"/>
        <v>3.7974683544303799E-2</v>
      </c>
      <c r="S6" s="17"/>
      <c r="T6" s="17"/>
      <c r="U6" s="17"/>
      <c r="V6" s="17"/>
    </row>
    <row r="7" spans="1:22">
      <c r="A7" s="63" t="s">
        <v>133</v>
      </c>
      <c r="B7" s="63" t="s">
        <v>15</v>
      </c>
      <c r="C7" s="63">
        <v>40.805</v>
      </c>
      <c r="D7" s="63">
        <v>2.4E-2</v>
      </c>
      <c r="E7" s="63">
        <v>4.7E-2</v>
      </c>
      <c r="F7" s="63">
        <v>1.24E-2</v>
      </c>
      <c r="G7" s="63">
        <v>8.8810000000000002</v>
      </c>
      <c r="H7" s="63">
        <v>0.11460420000000002</v>
      </c>
      <c r="I7" s="63">
        <v>49.852000000000004</v>
      </c>
      <c r="J7" s="63">
        <v>4.5999999999999999E-2</v>
      </c>
      <c r="K7" s="63">
        <v>0.40160000000000001</v>
      </c>
      <c r="L7" s="63">
        <v>1.7363481789950421E-2</v>
      </c>
      <c r="M7" s="63">
        <v>100.20003510000001</v>
      </c>
      <c r="N7" s="61">
        <v>90.915605363307336</v>
      </c>
      <c r="O7" s="1"/>
      <c r="P7" s="60">
        <v>89</v>
      </c>
      <c r="Q7" s="20">
        <v>5</v>
      </c>
      <c r="R7" s="27">
        <f t="shared" si="0"/>
        <v>3.1645569620253167E-2</v>
      </c>
      <c r="S7" s="17"/>
      <c r="T7" s="17"/>
      <c r="U7" s="17"/>
      <c r="V7" s="17"/>
    </row>
    <row r="8" spans="1:22">
      <c r="A8" s="63" t="s">
        <v>133</v>
      </c>
      <c r="B8" s="63" t="s">
        <v>16</v>
      </c>
      <c r="C8" s="63">
        <v>40.884599999999999</v>
      </c>
      <c r="D8" s="63">
        <v>2.8000000000000001E-2</v>
      </c>
      <c r="E8" s="63">
        <v>4.9000000000000002E-2</v>
      </c>
      <c r="F8" s="63">
        <v>8.6800000000000002E-3</v>
      </c>
      <c r="G8" s="63">
        <v>7.9740000000000002</v>
      </c>
      <c r="H8" s="63">
        <v>0.10555650000000001</v>
      </c>
      <c r="I8" s="63">
        <v>50.586000000000006</v>
      </c>
      <c r="J8" s="63">
        <v>3.6999999999999998E-2</v>
      </c>
      <c r="K8" s="63">
        <v>0.38855999999999996</v>
      </c>
      <c r="L8" s="63">
        <v>1.79905780609005E-2</v>
      </c>
      <c r="M8" s="63">
        <v>100.07882510000002</v>
      </c>
      <c r="N8" s="61">
        <v>91.876750509099409</v>
      </c>
      <c r="O8" s="1"/>
      <c r="P8" s="60">
        <v>90</v>
      </c>
      <c r="Q8" s="20">
        <v>19</v>
      </c>
      <c r="R8" s="27">
        <f t="shared" si="0"/>
        <v>0.12025316455696203</v>
      </c>
      <c r="S8" s="17"/>
      <c r="T8" s="17"/>
      <c r="U8" s="17"/>
      <c r="V8" s="17"/>
    </row>
    <row r="9" spans="1:22">
      <c r="A9" s="63" t="s">
        <v>133</v>
      </c>
      <c r="B9" s="63" t="s">
        <v>17</v>
      </c>
      <c r="C9" s="63">
        <v>40.617199999999997</v>
      </c>
      <c r="D9" s="63">
        <v>2.1999999999999999E-2</v>
      </c>
      <c r="E9" s="63">
        <v>2.5999999999999999E-2</v>
      </c>
      <c r="F9" s="63">
        <v>3.2239999999999998E-2</v>
      </c>
      <c r="G9" s="63">
        <v>8.9390000000000001</v>
      </c>
      <c r="H9" s="63">
        <v>0.10756710000000001</v>
      </c>
      <c r="I9" s="63">
        <v>49.759</v>
      </c>
      <c r="J9" s="63">
        <v>4.3999999999999997E-2</v>
      </c>
      <c r="K9" s="63">
        <v>0.36851999999999996</v>
      </c>
      <c r="L9" s="63">
        <v>1.8377000000000004E-2</v>
      </c>
      <c r="M9" s="63">
        <v>99.932894199999993</v>
      </c>
      <c r="N9" s="61">
        <v>90.84618250398492</v>
      </c>
      <c r="O9" s="1"/>
      <c r="P9" s="60">
        <v>91</v>
      </c>
      <c r="Q9" s="20">
        <v>80</v>
      </c>
      <c r="R9" s="27">
        <f t="shared" si="0"/>
        <v>0.50632911392405067</v>
      </c>
      <c r="S9" s="17"/>
      <c r="T9" s="17"/>
      <c r="U9" s="17"/>
      <c r="V9" s="17"/>
    </row>
    <row r="10" spans="1:22">
      <c r="A10" s="63" t="s">
        <v>133</v>
      </c>
      <c r="B10" s="63" t="s">
        <v>18</v>
      </c>
      <c r="C10" s="63">
        <v>40.389799999999994</v>
      </c>
      <c r="D10" s="63">
        <v>3.1E-2</v>
      </c>
      <c r="E10" s="63">
        <v>0.03</v>
      </c>
      <c r="F10" s="63">
        <v>1.116E-2</v>
      </c>
      <c r="G10" s="63">
        <v>8.5540000000000003</v>
      </c>
      <c r="H10" s="63">
        <v>0.10756710000000001</v>
      </c>
      <c r="I10" s="63">
        <v>49.774999999999999</v>
      </c>
      <c r="J10" s="63">
        <v>4.2000000000000003E-2</v>
      </c>
      <c r="K10" s="63">
        <v>0.39348</v>
      </c>
      <c r="L10" s="63">
        <v>1.8790600000000005E-2</v>
      </c>
      <c r="M10" s="63">
        <v>99.352797699999996</v>
      </c>
      <c r="N10" s="61">
        <v>91.208341509800178</v>
      </c>
      <c r="O10" s="1"/>
      <c r="P10" s="60">
        <v>92</v>
      </c>
      <c r="Q10" s="20">
        <v>27</v>
      </c>
      <c r="R10" s="27">
        <f t="shared" si="0"/>
        <v>0.17088607594936708</v>
      </c>
      <c r="S10" s="17"/>
      <c r="T10" s="17"/>
      <c r="U10" s="17"/>
      <c r="V10" s="17"/>
    </row>
    <row r="11" spans="1:22">
      <c r="A11" s="63" t="s">
        <v>133</v>
      </c>
      <c r="B11" s="63" t="s">
        <v>19</v>
      </c>
      <c r="C11" s="63">
        <v>40.653100000000002</v>
      </c>
      <c r="D11" s="63">
        <v>4.1000000000000002E-2</v>
      </c>
      <c r="E11" s="63">
        <v>3.6999999999999998E-2</v>
      </c>
      <c r="F11" s="63">
        <v>1.24E-2</v>
      </c>
      <c r="G11" s="63">
        <v>8.6189999999999998</v>
      </c>
      <c r="H11" s="63">
        <v>0.11158830000000002</v>
      </c>
      <c r="I11" s="63">
        <v>50.016500000000001</v>
      </c>
      <c r="J11" s="63">
        <v>4.7E-2</v>
      </c>
      <c r="K11" s="63">
        <v>0.38525999999999999</v>
      </c>
      <c r="L11" s="63">
        <v>1.7544627570533575E-2</v>
      </c>
      <c r="M11" s="63">
        <v>99.939567400000001</v>
      </c>
      <c r="N11" s="61">
        <v>91.186426085725827</v>
      </c>
      <c r="O11" s="1"/>
      <c r="P11" s="60">
        <v>93</v>
      </c>
      <c r="Q11" s="20">
        <v>9</v>
      </c>
      <c r="R11" s="27">
        <f t="shared" si="0"/>
        <v>5.6962025316455694E-2</v>
      </c>
      <c r="T11" s="17"/>
      <c r="U11" s="17"/>
      <c r="V11" s="17"/>
    </row>
    <row r="12" spans="1:22">
      <c r="A12" s="63" t="s">
        <v>133</v>
      </c>
      <c r="B12" s="63" t="s">
        <v>20</v>
      </c>
      <c r="C12" s="63">
        <v>40.587999999999994</v>
      </c>
      <c r="D12" s="63">
        <v>4.8000000000000001E-2</v>
      </c>
      <c r="E12" s="63">
        <v>3.5999999999999997E-2</v>
      </c>
      <c r="F12" s="63">
        <v>7.4400000000000004E-3</v>
      </c>
      <c r="G12" s="63">
        <v>8.484</v>
      </c>
      <c r="H12" s="63">
        <v>0.11158830000000002</v>
      </c>
      <c r="I12" s="63">
        <v>50.05</v>
      </c>
      <c r="J12" s="63">
        <v>0.04</v>
      </c>
      <c r="K12" s="63">
        <v>0.38719999999999999</v>
      </c>
      <c r="L12" s="63">
        <v>1.6380882210541535E-2</v>
      </c>
      <c r="M12" s="63">
        <v>99.767095899999987</v>
      </c>
      <c r="N12" s="61">
        <v>91.317790764580693</v>
      </c>
      <c r="O12" s="1"/>
      <c r="P12" s="63" t="s">
        <v>95</v>
      </c>
      <c r="Q12" s="60">
        <f>SUM(Q3:Q11)</f>
        <v>158</v>
      </c>
      <c r="R12" s="27">
        <f>SUM(R3:R11)</f>
        <v>1</v>
      </c>
      <c r="T12" s="17"/>
      <c r="U12" s="17"/>
      <c r="V12" s="17"/>
    </row>
    <row r="13" spans="1:22">
      <c r="A13" s="63" t="s">
        <v>133</v>
      </c>
      <c r="B13" s="63" t="s">
        <v>21</v>
      </c>
      <c r="C13" s="63">
        <v>40.923200000000001</v>
      </c>
      <c r="D13" s="63">
        <v>5.0000000000000001E-3</v>
      </c>
      <c r="E13" s="63">
        <v>5.7000000000000002E-2</v>
      </c>
      <c r="F13" s="63">
        <v>1.6119999999999999E-2</v>
      </c>
      <c r="G13" s="63">
        <v>8.1890000000000001</v>
      </c>
      <c r="H13" s="63">
        <v>0.11259360000000002</v>
      </c>
      <c r="I13" s="63">
        <v>50.515999999999998</v>
      </c>
      <c r="J13" s="63">
        <v>5.1999999999999998E-2</v>
      </c>
      <c r="K13" s="63">
        <v>0.40211999999999998</v>
      </c>
      <c r="L13" s="63">
        <v>1.8192100000000003E-2</v>
      </c>
      <c r="M13" s="63">
        <v>100.2912257</v>
      </c>
      <c r="N13" s="61">
        <v>91.665384758270392</v>
      </c>
      <c r="O13" s="1"/>
      <c r="T13" s="17"/>
      <c r="U13" s="17"/>
      <c r="V13" s="17"/>
    </row>
    <row r="14" spans="1:22">
      <c r="A14" s="63" t="s">
        <v>133</v>
      </c>
      <c r="B14" s="63" t="s">
        <v>22</v>
      </c>
      <c r="C14" s="63">
        <v>40.775399999999998</v>
      </c>
      <c r="D14" s="63">
        <v>3.3000000000000002E-2</v>
      </c>
      <c r="E14" s="63">
        <v>3.5999999999999997E-2</v>
      </c>
      <c r="F14" s="63">
        <v>8.6800000000000002E-3</v>
      </c>
      <c r="G14" s="63">
        <v>8.468</v>
      </c>
      <c r="H14" s="63">
        <v>0.11058300000000001</v>
      </c>
      <c r="I14" s="63">
        <v>50.198</v>
      </c>
      <c r="J14" s="63">
        <v>3.7999999999999999E-2</v>
      </c>
      <c r="K14" s="63">
        <v>0.39604</v>
      </c>
      <c r="L14" s="63">
        <v>1.8277570300367075E-2</v>
      </c>
      <c r="M14" s="63">
        <v>100.0815882</v>
      </c>
      <c r="N14" s="61">
        <v>91.356090434651165</v>
      </c>
      <c r="O14" s="1"/>
      <c r="T14" s="17"/>
      <c r="U14" s="17"/>
      <c r="V14" s="17"/>
    </row>
    <row r="15" spans="1:22">
      <c r="A15" s="63" t="s">
        <v>133</v>
      </c>
      <c r="B15" s="63" t="s">
        <v>23</v>
      </c>
      <c r="C15" s="63">
        <v>40.277000000000001</v>
      </c>
      <c r="D15" s="63">
        <v>4.1000000000000002E-2</v>
      </c>
      <c r="E15" s="63">
        <v>1.4E-2</v>
      </c>
      <c r="F15" s="63">
        <v>2.1000000000000001E-2</v>
      </c>
      <c r="G15" s="63">
        <v>12.420999999999999</v>
      </c>
      <c r="H15" s="63">
        <v>0.1260983</v>
      </c>
      <c r="I15" s="63">
        <v>47.337200000000003</v>
      </c>
      <c r="J15" s="63">
        <v>6.0511999999999996E-2</v>
      </c>
      <c r="K15" s="63">
        <v>0.26722600000000002</v>
      </c>
      <c r="L15" s="63">
        <v>1.9736900000000002E-2</v>
      </c>
      <c r="M15" s="63">
        <v>100.5847732</v>
      </c>
      <c r="N15" s="61">
        <v>87.170704059393827</v>
      </c>
      <c r="O15" s="1"/>
    </row>
    <row r="16" spans="1:22">
      <c r="A16" s="63" t="s">
        <v>133</v>
      </c>
      <c r="B16" s="63" t="s">
        <v>24</v>
      </c>
      <c r="C16" s="63">
        <v>40.727599999999995</v>
      </c>
      <c r="D16" s="63">
        <v>1.2E-2</v>
      </c>
      <c r="E16" s="63">
        <v>4.2999999999999997E-2</v>
      </c>
      <c r="F16" s="63">
        <v>8.6800000000000002E-3</v>
      </c>
      <c r="G16" s="63">
        <v>8.3149999999999995</v>
      </c>
      <c r="H16" s="63">
        <v>0.10656180000000001</v>
      </c>
      <c r="I16" s="63">
        <v>50.398000000000003</v>
      </c>
      <c r="J16" s="63">
        <v>3.4000000000000002E-2</v>
      </c>
      <c r="K16" s="63">
        <v>0.41295999999999999</v>
      </c>
      <c r="L16" s="63">
        <v>1.7754811987698758E-2</v>
      </c>
      <c r="M16" s="63">
        <v>100.0748553</v>
      </c>
      <c r="N16" s="61">
        <v>91.529870096255223</v>
      </c>
      <c r="O16" s="1"/>
    </row>
    <row r="17" spans="1:15">
      <c r="A17" s="63" t="s">
        <v>133</v>
      </c>
      <c r="B17" s="63" t="s">
        <v>25</v>
      </c>
      <c r="C17" s="63">
        <v>40.750399999999999</v>
      </c>
      <c r="D17" s="63">
        <v>1.9E-2</v>
      </c>
      <c r="E17" s="63">
        <v>4.9000000000000002E-2</v>
      </c>
      <c r="F17" s="63">
        <v>2.48E-3</v>
      </c>
      <c r="G17" s="63">
        <v>8.58</v>
      </c>
      <c r="H17" s="63">
        <v>0.11560950000000002</v>
      </c>
      <c r="I17" s="63">
        <v>50.104999999999997</v>
      </c>
      <c r="J17" s="63">
        <v>4.9000000000000002E-2</v>
      </c>
      <c r="K17" s="63">
        <v>0.38883999999999996</v>
      </c>
      <c r="L17" s="63">
        <v>1.8200133936148319E-2</v>
      </c>
      <c r="M17" s="63">
        <v>100.07709150000001</v>
      </c>
      <c r="N17" s="61">
        <v>91.236950662894827</v>
      </c>
      <c r="O17" s="1"/>
    </row>
    <row r="18" spans="1:15">
      <c r="A18" s="63" t="s">
        <v>133</v>
      </c>
      <c r="B18" s="63" t="s">
        <v>26</v>
      </c>
      <c r="C18" s="63">
        <v>40.631399999999999</v>
      </c>
      <c r="D18" s="63">
        <v>4.4999999999999998E-2</v>
      </c>
      <c r="E18" s="63">
        <v>2.1000000000000001E-2</v>
      </c>
      <c r="F18" s="63">
        <v>1.4880000000000001E-2</v>
      </c>
      <c r="G18" s="63">
        <v>10.534000000000001</v>
      </c>
      <c r="H18" s="63">
        <v>0.11560950000000002</v>
      </c>
      <c r="I18" s="63">
        <v>48.992000000000004</v>
      </c>
      <c r="J18" s="63">
        <v>5.3999999999999999E-2</v>
      </c>
      <c r="K18" s="63">
        <v>0.36963999999999997</v>
      </c>
      <c r="L18" s="63">
        <v>1.86126E-2</v>
      </c>
      <c r="M18" s="63">
        <v>100.79614210000001</v>
      </c>
      <c r="N18" s="61">
        <v>89.237927925383673</v>
      </c>
      <c r="O18" s="1"/>
    </row>
    <row r="19" spans="1:15">
      <c r="A19" s="63" t="s">
        <v>133</v>
      </c>
      <c r="B19" s="63" t="s">
        <v>27</v>
      </c>
      <c r="C19" s="63">
        <v>40.985999999999997</v>
      </c>
      <c r="D19" s="63">
        <v>1.7000000000000001E-2</v>
      </c>
      <c r="E19" s="63">
        <v>5.3999999999999999E-2</v>
      </c>
      <c r="F19" s="63">
        <v>1.736E-2</v>
      </c>
      <c r="G19" s="63">
        <v>8.3469999999999995</v>
      </c>
      <c r="H19" s="63">
        <v>0.11661480000000002</v>
      </c>
      <c r="I19" s="63">
        <v>50.494</v>
      </c>
      <c r="J19" s="63">
        <v>5.0999999999999997E-2</v>
      </c>
      <c r="K19" s="63">
        <v>0.39639999999999997</v>
      </c>
      <c r="L19" s="63">
        <v>1.7732687312207691E-2</v>
      </c>
      <c r="M19" s="63">
        <v>100.49639309999999</v>
      </c>
      <c r="N19" s="61">
        <v>91.51483284389127</v>
      </c>
      <c r="O19" s="1"/>
    </row>
    <row r="20" spans="1:15">
      <c r="A20" s="63" t="s">
        <v>133</v>
      </c>
      <c r="B20" s="63" t="s">
        <v>28</v>
      </c>
      <c r="C20" s="63">
        <v>40.738100000000003</v>
      </c>
      <c r="D20" s="63">
        <v>8.9999999999999993E-3</v>
      </c>
      <c r="E20" s="63">
        <v>7.9000000000000001E-2</v>
      </c>
      <c r="F20" s="63">
        <v>6.1999999999999998E-3</v>
      </c>
      <c r="G20" s="63">
        <v>8.7249999999999996</v>
      </c>
      <c r="H20" s="63">
        <v>0.12264660000000001</v>
      </c>
      <c r="I20" s="63">
        <v>50.035499999999999</v>
      </c>
      <c r="J20" s="63">
        <v>4.5999999999999999E-2</v>
      </c>
      <c r="K20" s="63">
        <v>0.37425999999999998</v>
      </c>
      <c r="L20" s="63">
        <v>1.6842797665609401E-2</v>
      </c>
      <c r="M20" s="63">
        <v>100.15130910000001</v>
      </c>
      <c r="N20" s="61">
        <v>91.09077620897277</v>
      </c>
      <c r="O20" s="1"/>
    </row>
    <row r="21" spans="1:15">
      <c r="A21" s="63" t="s">
        <v>133</v>
      </c>
      <c r="B21" s="63" t="s">
        <v>29</v>
      </c>
      <c r="C21" s="63">
        <v>40.667000000000002</v>
      </c>
      <c r="D21" s="63">
        <v>2.9000000000000001E-2</v>
      </c>
      <c r="E21" s="63">
        <v>5.7000000000000002E-2</v>
      </c>
      <c r="F21" s="63">
        <v>4.96E-3</v>
      </c>
      <c r="G21" s="63">
        <v>8.8879999999999999</v>
      </c>
      <c r="H21" s="63">
        <v>0.11460420000000002</v>
      </c>
      <c r="I21" s="63">
        <v>49.953000000000003</v>
      </c>
      <c r="J21" s="63">
        <v>4.9000000000000002E-2</v>
      </c>
      <c r="K21" s="63">
        <v>0.39319999999999999</v>
      </c>
      <c r="L21" s="63">
        <v>1.7358642017186756E-2</v>
      </c>
      <c r="M21" s="63">
        <v>100.1721874</v>
      </c>
      <c r="N21" s="61">
        <v>90.925808970968831</v>
      </c>
      <c r="O21" s="1"/>
    </row>
    <row r="22" spans="1:15">
      <c r="A22" s="63" t="s">
        <v>133</v>
      </c>
      <c r="B22" s="63" t="s">
        <v>30</v>
      </c>
      <c r="C22" s="63">
        <v>40.929000000000002</v>
      </c>
      <c r="D22" s="63">
        <v>2.3E-2</v>
      </c>
      <c r="E22" s="63">
        <v>3.5999999999999997E-2</v>
      </c>
      <c r="F22" s="63">
        <v>1.4999999999999999E-2</v>
      </c>
      <c r="G22" s="63">
        <v>8.1999999999999993</v>
      </c>
      <c r="H22" s="63">
        <v>0.109219</v>
      </c>
      <c r="I22" s="63">
        <v>50.333799999999997</v>
      </c>
      <c r="J22" s="63">
        <v>4.2943999999999996E-2</v>
      </c>
      <c r="K22" s="63">
        <v>0.3872256</v>
      </c>
      <c r="L22" s="63">
        <v>1.7331489006356799E-2</v>
      </c>
      <c r="M22" s="63">
        <v>100.09256859999999</v>
      </c>
      <c r="N22" s="61">
        <v>91.627445452709594</v>
      </c>
      <c r="O22" s="1"/>
    </row>
    <row r="23" spans="1:15">
      <c r="A23" s="63" t="s">
        <v>133</v>
      </c>
      <c r="B23" s="63" t="s">
        <v>31</v>
      </c>
      <c r="C23" s="63">
        <v>41.134899999999995</v>
      </c>
      <c r="D23" s="63">
        <v>3.6999999999999998E-2</v>
      </c>
      <c r="E23" s="63">
        <v>3.5000000000000003E-2</v>
      </c>
      <c r="F23" s="63">
        <v>1.116E-2</v>
      </c>
      <c r="G23" s="63">
        <v>8.9440000000000008</v>
      </c>
      <c r="H23" s="63">
        <v>0.10756710000000001</v>
      </c>
      <c r="I23" s="63">
        <v>50.515500000000003</v>
      </c>
      <c r="J23" s="63">
        <v>4.3999999999999997E-2</v>
      </c>
      <c r="K23" s="63">
        <v>0.38113999999999998</v>
      </c>
      <c r="L23" s="63">
        <v>1.8361599999999999E-2</v>
      </c>
      <c r="M23" s="63">
        <v>101.22862869999999</v>
      </c>
      <c r="N23" s="61">
        <v>90.966294803030905</v>
      </c>
      <c r="O23" s="1"/>
    </row>
    <row r="24" spans="1:15">
      <c r="A24" s="63" t="s">
        <v>133</v>
      </c>
      <c r="B24" s="63" t="s">
        <v>32</v>
      </c>
      <c r="C24" s="63">
        <v>40.943399999999997</v>
      </c>
      <c r="D24" s="63">
        <v>2.3E-2</v>
      </c>
      <c r="E24" s="63">
        <v>2.7E-2</v>
      </c>
      <c r="F24" s="63">
        <v>1.8599999999999998E-2</v>
      </c>
      <c r="G24" s="63">
        <v>8.9039999999999999</v>
      </c>
      <c r="H24" s="63">
        <v>0.10756710000000001</v>
      </c>
      <c r="I24" s="63">
        <v>50.100999999999999</v>
      </c>
      <c r="J24" s="63">
        <v>4.2999999999999997E-2</v>
      </c>
      <c r="K24" s="63">
        <v>0.37203999999999998</v>
      </c>
      <c r="L24" s="63">
        <v>1.7976121596801214E-2</v>
      </c>
      <c r="M24" s="63">
        <v>100.5570127</v>
      </c>
      <c r="N24" s="61">
        <v>90.935374040751725</v>
      </c>
      <c r="O24" s="1"/>
    </row>
    <row r="25" spans="1:15">
      <c r="A25" s="63" t="s">
        <v>133</v>
      </c>
      <c r="B25" s="63" t="s">
        <v>33</v>
      </c>
      <c r="C25" s="63">
        <v>40.814599999999999</v>
      </c>
      <c r="D25" s="63">
        <v>2.4E-2</v>
      </c>
      <c r="E25" s="63">
        <v>0.02</v>
      </c>
      <c r="F25" s="63">
        <v>1.736E-2</v>
      </c>
      <c r="G25" s="63">
        <v>9.5570000000000004</v>
      </c>
      <c r="H25" s="63">
        <v>0.10656180000000001</v>
      </c>
      <c r="I25" s="63">
        <v>49.569000000000003</v>
      </c>
      <c r="J25" s="63">
        <v>4.3999999999999997E-2</v>
      </c>
      <c r="K25" s="63">
        <v>0.37995999999999996</v>
      </c>
      <c r="L25" s="63">
        <v>1.689609802020153E-2</v>
      </c>
      <c r="M25" s="63">
        <v>100.54816909999998</v>
      </c>
      <c r="N25" s="61">
        <v>90.241237587113559</v>
      </c>
      <c r="O25" s="1"/>
    </row>
    <row r="26" spans="1:15">
      <c r="A26" s="63" t="s">
        <v>133</v>
      </c>
      <c r="B26" s="63" t="s">
        <v>34</v>
      </c>
      <c r="C26" s="63">
        <v>40.858399999999996</v>
      </c>
      <c r="D26" s="63">
        <v>0.01</v>
      </c>
      <c r="E26" s="63">
        <v>3.6999999999999998E-2</v>
      </c>
      <c r="F26" s="63">
        <v>1.736E-2</v>
      </c>
      <c r="G26" s="63">
        <v>8.8740000000000006</v>
      </c>
      <c r="H26" s="63">
        <v>0.10756710000000001</v>
      </c>
      <c r="I26" s="63">
        <v>50.001000000000005</v>
      </c>
      <c r="J26" s="63">
        <v>0.05</v>
      </c>
      <c r="K26" s="63">
        <v>0.41183999999999998</v>
      </c>
      <c r="L26" s="63">
        <v>1.7996863480074097E-2</v>
      </c>
      <c r="M26" s="63">
        <v>100.38460569999999</v>
      </c>
      <c r="N26" s="61">
        <v>90.946718174516008</v>
      </c>
      <c r="O26" s="1"/>
    </row>
    <row r="27" spans="1:15">
      <c r="A27" s="63" t="s">
        <v>133</v>
      </c>
      <c r="B27" s="63" t="s">
        <v>35</v>
      </c>
      <c r="C27" s="63">
        <v>40.793300000000002</v>
      </c>
      <c r="D27" s="63">
        <v>3.2000000000000001E-2</v>
      </c>
      <c r="E27" s="63">
        <v>6.0999999999999999E-2</v>
      </c>
      <c r="F27" s="63">
        <v>1.6119999999999999E-2</v>
      </c>
      <c r="G27" s="63">
        <v>8.9329999999999998</v>
      </c>
      <c r="H27" s="63">
        <v>0.11560950000000002</v>
      </c>
      <c r="I27" s="63">
        <v>49.939500000000002</v>
      </c>
      <c r="J27" s="63">
        <v>5.5E-2</v>
      </c>
      <c r="K27" s="63">
        <v>0.36977999999999994</v>
      </c>
      <c r="L27" s="63">
        <v>1.7327529192277435E-2</v>
      </c>
      <c r="M27" s="63">
        <v>100.33168320000003</v>
      </c>
      <c r="N27" s="61">
        <v>90.881814806073962</v>
      </c>
      <c r="O27" s="1"/>
    </row>
    <row r="28" spans="1:15">
      <c r="A28" s="63" t="s">
        <v>133</v>
      </c>
      <c r="B28" s="63" t="s">
        <v>36</v>
      </c>
      <c r="C28" s="63">
        <v>40.237599999999993</v>
      </c>
      <c r="D28" s="63">
        <v>3.6999999999999998E-2</v>
      </c>
      <c r="E28" s="63">
        <v>1.4999999999999999E-2</v>
      </c>
      <c r="F28" s="63">
        <v>2.4799999999999999E-2</v>
      </c>
      <c r="G28" s="63">
        <v>12</v>
      </c>
      <c r="H28" s="63">
        <v>0.12365190000000001</v>
      </c>
      <c r="I28" s="63">
        <v>47.747000000000007</v>
      </c>
      <c r="J28" s="63">
        <v>5.8000000000000003E-2</v>
      </c>
      <c r="K28" s="63">
        <v>0.31075999999999998</v>
      </c>
      <c r="L28" s="63">
        <v>2.0999999999999998E-2</v>
      </c>
      <c r="M28" s="63">
        <v>100.5748119</v>
      </c>
      <c r="N28" s="61">
        <v>87.645054210582003</v>
      </c>
      <c r="O28" s="1"/>
    </row>
    <row r="29" spans="1:15" s="26" customFormat="1">
      <c r="A29" s="63" t="s">
        <v>133</v>
      </c>
      <c r="B29" s="63" t="s">
        <v>225</v>
      </c>
      <c r="C29" s="63">
        <v>39.812899999999999</v>
      </c>
      <c r="D29" s="63">
        <v>3.5999999999999997E-2</v>
      </c>
      <c r="E29" s="65">
        <v>4.0000000000000001E-3</v>
      </c>
      <c r="F29" s="63">
        <v>3.7200000000000002E-3</v>
      </c>
      <c r="G29" s="63">
        <v>14.002000000000001</v>
      </c>
      <c r="H29" s="63">
        <v>0.15682680000000002</v>
      </c>
      <c r="I29" s="63">
        <v>46.135500000000008</v>
      </c>
      <c r="J29" s="63">
        <v>3.2000000000000001E-2</v>
      </c>
      <c r="K29" s="63">
        <v>0.17173999999999998</v>
      </c>
      <c r="L29" s="63">
        <v>1.8797799999999996E-2</v>
      </c>
      <c r="M29" s="63">
        <v>100.37348460000001</v>
      </c>
      <c r="N29" s="62">
        <v>85.453372366364562</v>
      </c>
      <c r="O29" s="66"/>
    </row>
    <row r="30" spans="1:15">
      <c r="A30" s="63" t="s">
        <v>133</v>
      </c>
      <c r="B30" s="63" t="s">
        <v>37</v>
      </c>
      <c r="C30" s="63">
        <v>40.480433999999995</v>
      </c>
      <c r="D30" s="63">
        <v>4.5999999999999999E-2</v>
      </c>
      <c r="E30" s="63">
        <v>1.4E-2</v>
      </c>
      <c r="F30" s="63">
        <v>1.4880000000000001E-2</v>
      </c>
      <c r="G30" s="63">
        <v>12.595000000000001</v>
      </c>
      <c r="H30" s="63">
        <v>0.12968370000000001</v>
      </c>
      <c r="I30" s="63">
        <v>47.684000000000005</v>
      </c>
      <c r="J30" s="63">
        <v>5.1999999999999998E-2</v>
      </c>
      <c r="K30" s="63">
        <v>0.26861999999999997</v>
      </c>
      <c r="L30" s="63">
        <v>2.2345499999999997E-2</v>
      </c>
      <c r="M30" s="63">
        <v>101.3069632</v>
      </c>
      <c r="N30" s="61">
        <v>87.096579103824538</v>
      </c>
      <c r="O30" s="1"/>
    </row>
    <row r="31" spans="1:15">
      <c r="A31" s="63" t="s">
        <v>133</v>
      </c>
      <c r="B31" s="63" t="s">
        <v>38</v>
      </c>
      <c r="C31" s="63">
        <v>40.968343999999995</v>
      </c>
      <c r="D31" s="63">
        <v>5.0000000000000001E-3</v>
      </c>
      <c r="E31" s="63">
        <v>4.5999999999999999E-2</v>
      </c>
      <c r="F31" s="63">
        <v>1.736E-2</v>
      </c>
      <c r="G31" s="63">
        <v>8.1389999999999993</v>
      </c>
      <c r="H31" s="63">
        <v>0.11259360000000002</v>
      </c>
      <c r="I31" s="63">
        <v>50.774999999999999</v>
      </c>
      <c r="J31" s="63">
        <v>4.9000000000000002E-2</v>
      </c>
      <c r="K31" s="63">
        <v>0.39760000000000001</v>
      </c>
      <c r="L31" s="63">
        <v>1.7876497702899657E-2</v>
      </c>
      <c r="M31" s="63">
        <v>100.52714469999998</v>
      </c>
      <c r="N31" s="61">
        <v>91.750845021577149</v>
      </c>
      <c r="O31" s="1"/>
    </row>
    <row r="32" spans="1:15">
      <c r="A32" s="63" t="s">
        <v>133</v>
      </c>
      <c r="B32" s="63" t="s">
        <v>39</v>
      </c>
      <c r="C32" s="63">
        <v>40.941182000000005</v>
      </c>
      <c r="D32" s="63">
        <v>1.0999999999999999E-2</v>
      </c>
      <c r="E32" s="63">
        <v>3.6999999999999998E-2</v>
      </c>
      <c r="F32" s="63">
        <v>1.6119999999999999E-2</v>
      </c>
      <c r="G32" s="63">
        <v>8.82</v>
      </c>
      <c r="H32" s="63">
        <v>0.11058300000000001</v>
      </c>
      <c r="I32" s="63">
        <v>50.274999999999999</v>
      </c>
      <c r="J32" s="63">
        <v>5.0999999999999997E-2</v>
      </c>
      <c r="K32" s="63">
        <v>0.40958</v>
      </c>
      <c r="L32" s="63">
        <v>1.8498000000000001E-2</v>
      </c>
      <c r="M32" s="63">
        <v>100.68996300000002</v>
      </c>
      <c r="N32" s="61">
        <v>91.041520919619828</v>
      </c>
      <c r="O32" s="1"/>
    </row>
    <row r="33" spans="1:15">
      <c r="A33" s="63" t="s">
        <v>133</v>
      </c>
      <c r="B33" s="63" t="s">
        <v>40</v>
      </c>
      <c r="C33" s="63">
        <v>40.561920000000001</v>
      </c>
      <c r="D33" s="63">
        <v>4.1000000000000002E-2</v>
      </c>
      <c r="E33" s="63">
        <v>3.3000000000000002E-2</v>
      </c>
      <c r="F33" s="63">
        <v>1.3639999999999999E-2</v>
      </c>
      <c r="G33" s="63">
        <v>11.419</v>
      </c>
      <c r="H33" s="63">
        <v>0.12566250000000001</v>
      </c>
      <c r="I33" s="63">
        <v>48.218000000000004</v>
      </c>
      <c r="J33" s="63">
        <v>4.5999999999999999E-2</v>
      </c>
      <c r="K33" s="63">
        <v>0.35251999999999994</v>
      </c>
      <c r="L33" s="63">
        <v>1.96391E-2</v>
      </c>
      <c r="M33" s="63">
        <v>100.8303816</v>
      </c>
      <c r="N33" s="61">
        <v>88.274474991266743</v>
      </c>
      <c r="O33" s="1"/>
    </row>
    <row r="34" spans="1:15">
      <c r="A34" s="63" t="s">
        <v>133</v>
      </c>
      <c r="B34" s="63" t="s">
        <v>41</v>
      </c>
      <c r="C34" s="63">
        <v>40.865732000000001</v>
      </c>
      <c r="D34" s="63">
        <v>1.9E-2</v>
      </c>
      <c r="E34" s="63">
        <v>7.0999999999999994E-2</v>
      </c>
      <c r="F34" s="63">
        <v>1.736E-2</v>
      </c>
      <c r="G34" s="63">
        <v>8.64</v>
      </c>
      <c r="H34" s="63">
        <v>0.11460420000000002</v>
      </c>
      <c r="I34" s="63">
        <v>50.131000000000007</v>
      </c>
      <c r="J34" s="63">
        <v>0.05</v>
      </c>
      <c r="K34" s="63">
        <v>0.39244000000000001</v>
      </c>
      <c r="L34" s="63">
        <v>1.7530108252242556E-2</v>
      </c>
      <c r="M34" s="63">
        <v>100.3178322</v>
      </c>
      <c r="N34" s="61">
        <v>91.185245523956866</v>
      </c>
      <c r="O34" s="1"/>
    </row>
    <row r="35" spans="1:15">
      <c r="A35" s="63" t="s">
        <v>133</v>
      </c>
      <c r="B35" s="63" t="s">
        <v>42</v>
      </c>
      <c r="C35" s="63">
        <v>40.896000000000001</v>
      </c>
      <c r="D35" s="63">
        <v>3.0000000000000001E-3</v>
      </c>
      <c r="E35" s="63">
        <v>4.3999999999999997E-2</v>
      </c>
      <c r="F35" s="63">
        <v>1.4E-2</v>
      </c>
      <c r="G35" s="63">
        <v>8.2059999999999995</v>
      </c>
      <c r="H35" s="63">
        <v>0.1102119</v>
      </c>
      <c r="I35" s="63">
        <v>50.226399999999998</v>
      </c>
      <c r="J35" s="63">
        <v>5.3679999999999999E-2</v>
      </c>
      <c r="K35" s="63">
        <v>0.39730959999999998</v>
      </c>
      <c r="L35" s="63">
        <v>1.7327340629702228E-2</v>
      </c>
      <c r="M35" s="63">
        <v>99.966974900000011</v>
      </c>
      <c r="N35" s="61">
        <v>91.605421181877972</v>
      </c>
      <c r="O35" s="1"/>
    </row>
    <row r="36" spans="1:15">
      <c r="A36" s="63" t="s">
        <v>133</v>
      </c>
      <c r="B36" s="63" t="s">
        <v>43</v>
      </c>
      <c r="C36" s="63">
        <v>40.863720000000001</v>
      </c>
      <c r="D36" s="63">
        <v>3.6999999999999998E-2</v>
      </c>
      <c r="E36" s="63">
        <v>3.7999999999999999E-2</v>
      </c>
      <c r="F36" s="63">
        <v>1.736E-2</v>
      </c>
      <c r="G36" s="63">
        <v>8.5760000000000005</v>
      </c>
      <c r="H36" s="63">
        <v>0.11259360000000002</v>
      </c>
      <c r="I36" s="63">
        <v>50.386000000000003</v>
      </c>
      <c r="J36" s="63">
        <v>4.7E-2</v>
      </c>
      <c r="K36" s="63">
        <v>0.38735999999999998</v>
      </c>
      <c r="L36" s="63">
        <v>1.8766400000000003E-2</v>
      </c>
      <c r="M36" s="63">
        <v>100.48379999999999</v>
      </c>
      <c r="N36" s="61">
        <v>91.285271249376763</v>
      </c>
      <c r="O36" s="1"/>
    </row>
    <row r="37" spans="1:15">
      <c r="A37" s="63" t="s">
        <v>133</v>
      </c>
      <c r="B37" s="63" t="s">
        <v>44</v>
      </c>
      <c r="C37" s="63">
        <v>40.598999999999997</v>
      </c>
      <c r="D37" s="63">
        <v>4.2999999999999997E-2</v>
      </c>
      <c r="E37" s="63">
        <v>0.08</v>
      </c>
      <c r="F37" s="63">
        <v>1.7000000000000001E-2</v>
      </c>
      <c r="G37" s="63">
        <v>9.36</v>
      </c>
      <c r="H37" s="63">
        <v>0.12014089999999999</v>
      </c>
      <c r="I37" s="63">
        <v>49.238999999999997</v>
      </c>
      <c r="J37" s="63">
        <v>4.8800000000000003E-2</v>
      </c>
      <c r="K37" s="63">
        <v>0.36604919999999996</v>
      </c>
      <c r="L37" s="63">
        <v>1.9104000000000003E-2</v>
      </c>
      <c r="M37" s="63">
        <v>99.892094100000008</v>
      </c>
      <c r="N37" s="61">
        <v>90.365131670825065</v>
      </c>
      <c r="O37" s="1"/>
    </row>
    <row r="38" spans="1:15">
      <c r="A38" s="63" t="s">
        <v>133</v>
      </c>
      <c r="B38" s="63" t="s">
        <v>45</v>
      </c>
      <c r="C38" s="63">
        <v>40.716843999999995</v>
      </c>
      <c r="D38" s="63">
        <v>3.3000000000000002E-2</v>
      </c>
      <c r="E38" s="63">
        <v>6.4000000000000001E-2</v>
      </c>
      <c r="F38" s="63">
        <v>1.736E-2</v>
      </c>
      <c r="G38" s="63">
        <v>8.9440000000000008</v>
      </c>
      <c r="H38" s="63">
        <v>0.11661480000000002</v>
      </c>
      <c r="I38" s="63">
        <v>49.917999999999999</v>
      </c>
      <c r="J38" s="63">
        <v>5.6000000000000001E-2</v>
      </c>
      <c r="K38" s="63">
        <v>0.36433999999999994</v>
      </c>
      <c r="L38" s="63">
        <v>1.8361599999999999E-2</v>
      </c>
      <c r="M38" s="63">
        <v>100.24852039999998</v>
      </c>
      <c r="N38" s="61">
        <v>90.86803909196523</v>
      </c>
      <c r="O38" s="1"/>
    </row>
    <row r="39" spans="1:15">
      <c r="A39" s="63" t="s">
        <v>133</v>
      </c>
      <c r="B39" s="63" t="s">
        <v>46</v>
      </c>
      <c r="C39" s="63">
        <v>40.877803999999998</v>
      </c>
      <c r="D39" s="63">
        <v>2.7E-2</v>
      </c>
      <c r="E39" s="63">
        <v>0.06</v>
      </c>
      <c r="F39" s="63">
        <v>1.736E-2</v>
      </c>
      <c r="G39" s="63">
        <v>8.3689999999999998</v>
      </c>
      <c r="H39" s="63">
        <v>0.10957770000000001</v>
      </c>
      <c r="I39" s="63">
        <v>50.346000000000004</v>
      </c>
      <c r="J39" s="63">
        <v>5.1999999999999998E-2</v>
      </c>
      <c r="K39" s="63">
        <v>0.39129999999999998</v>
      </c>
      <c r="L39" s="63">
        <v>1.7717476597807574E-2</v>
      </c>
      <c r="M39" s="63">
        <v>100.2670358</v>
      </c>
      <c r="N39" s="61">
        <v>91.471499690944597</v>
      </c>
      <c r="O39" s="1"/>
    </row>
    <row r="40" spans="1:15">
      <c r="A40" s="63" t="s">
        <v>133</v>
      </c>
      <c r="B40" s="63" t="s">
        <v>47</v>
      </c>
      <c r="C40" s="63">
        <v>41.233927999999999</v>
      </c>
      <c r="D40" s="63">
        <v>8.9999999999999993E-3</v>
      </c>
      <c r="E40" s="63">
        <v>4.2999999999999997E-2</v>
      </c>
      <c r="F40" s="63">
        <v>1.6119999999999999E-2</v>
      </c>
      <c r="G40" s="63">
        <v>8.7629999999999999</v>
      </c>
      <c r="H40" s="63">
        <v>0.11259360000000002</v>
      </c>
      <c r="I40" s="63">
        <v>50.649000000000008</v>
      </c>
      <c r="J40" s="63">
        <v>5.6000000000000001E-2</v>
      </c>
      <c r="K40" s="63">
        <v>0.38823999999999997</v>
      </c>
      <c r="L40" s="63">
        <v>1.8073608448183752E-2</v>
      </c>
      <c r="M40" s="63">
        <v>101.2884423</v>
      </c>
      <c r="N40" s="61">
        <v>91.154204118797239</v>
      </c>
      <c r="O40" s="1"/>
    </row>
    <row r="41" spans="1:15">
      <c r="A41" s="63" t="s">
        <v>133</v>
      </c>
      <c r="B41" s="63" t="s">
        <v>48</v>
      </c>
      <c r="C41" s="63">
        <v>40.984439999999999</v>
      </c>
      <c r="D41" s="63">
        <v>2.5000000000000001E-2</v>
      </c>
      <c r="E41" s="63">
        <v>3.7999999999999999E-2</v>
      </c>
      <c r="F41" s="63">
        <v>2.232E-2</v>
      </c>
      <c r="G41" s="63">
        <v>8.5679999999999996</v>
      </c>
      <c r="H41" s="63">
        <v>0.10656180000000001</v>
      </c>
      <c r="I41" s="63">
        <v>50.447000000000003</v>
      </c>
      <c r="J41" s="63">
        <v>0.05</v>
      </c>
      <c r="K41" s="63">
        <v>0.39817999999999998</v>
      </c>
      <c r="L41" s="63">
        <v>1.7579888772097471E-2</v>
      </c>
      <c r="M41" s="63">
        <v>100.65627699999997</v>
      </c>
      <c r="N41" s="61">
        <v>91.302305833409434</v>
      </c>
      <c r="O41" s="1"/>
    </row>
    <row r="42" spans="1:15">
      <c r="A42" s="63" t="s">
        <v>133</v>
      </c>
      <c r="B42" s="63" t="s">
        <v>49</v>
      </c>
      <c r="C42" s="63">
        <v>40.590088000000002</v>
      </c>
      <c r="D42" s="63">
        <v>0.04</v>
      </c>
      <c r="E42" s="63">
        <v>3.1E-2</v>
      </c>
      <c r="F42" s="63">
        <v>7.4400000000000004E-3</v>
      </c>
      <c r="G42" s="63">
        <v>10.33</v>
      </c>
      <c r="H42" s="63">
        <v>0.10857240000000001</v>
      </c>
      <c r="I42" s="63">
        <v>48.984999999999999</v>
      </c>
      <c r="J42" s="63">
        <v>4.4999999999999998E-2</v>
      </c>
      <c r="K42" s="63">
        <v>0.38407999999999998</v>
      </c>
      <c r="L42" s="63">
        <v>1.8247274579950318E-2</v>
      </c>
      <c r="M42" s="63">
        <v>100.53901740000001</v>
      </c>
      <c r="N42" s="61">
        <v>89.422951779736181</v>
      </c>
      <c r="O42" s="1"/>
    </row>
    <row r="43" spans="1:15">
      <c r="A43" s="63" t="s">
        <v>133</v>
      </c>
      <c r="B43" s="63" t="s">
        <v>50</v>
      </c>
      <c r="C43" s="63">
        <v>40.797324000000003</v>
      </c>
      <c r="D43" s="63">
        <v>4.2000000000000003E-2</v>
      </c>
      <c r="E43" s="63">
        <v>3.3000000000000002E-2</v>
      </c>
      <c r="F43" s="63">
        <v>1.3639999999999999E-2</v>
      </c>
      <c r="G43" s="63">
        <v>10.163</v>
      </c>
      <c r="H43" s="63">
        <v>0.11058300000000001</v>
      </c>
      <c r="I43" s="63">
        <v>49.365000000000002</v>
      </c>
      <c r="J43" s="63">
        <v>4.5999999999999999E-2</v>
      </c>
      <c r="K43" s="63">
        <v>0.38405999999999996</v>
      </c>
      <c r="L43" s="63">
        <v>1.9020700000000001E-2</v>
      </c>
      <c r="M43" s="63">
        <v>100.97362770000001</v>
      </c>
      <c r="N43" s="61">
        <v>89.648055565247901</v>
      </c>
      <c r="O43" s="1"/>
    </row>
    <row r="44" spans="1:15">
      <c r="A44" s="63" t="s">
        <v>133</v>
      </c>
      <c r="B44" s="63" t="s">
        <v>51</v>
      </c>
      <c r="C44" s="63">
        <v>40.754066000000002</v>
      </c>
      <c r="D44" s="63">
        <v>4.5999999999999999E-2</v>
      </c>
      <c r="E44" s="63">
        <v>5.1999999999999998E-2</v>
      </c>
      <c r="F44" s="63">
        <v>1.24E-2</v>
      </c>
      <c r="G44" s="63">
        <v>8.3439999999999994</v>
      </c>
      <c r="H44" s="63">
        <v>0.11259360000000002</v>
      </c>
      <c r="I44" s="63">
        <v>50.413000000000004</v>
      </c>
      <c r="J44" s="63">
        <v>4.1000000000000002E-2</v>
      </c>
      <c r="K44" s="63">
        <v>0.38299999999999995</v>
      </c>
      <c r="L44" s="63">
        <v>1.8363303417894977E-2</v>
      </c>
      <c r="M44" s="63">
        <v>100.1760812</v>
      </c>
      <c r="N44" s="61">
        <v>91.505152696307107</v>
      </c>
      <c r="O44" s="1"/>
    </row>
    <row r="45" spans="1:15">
      <c r="A45" s="63" t="s">
        <v>133</v>
      </c>
      <c r="B45" s="63" t="s">
        <v>52</v>
      </c>
      <c r="C45" s="63">
        <v>40.667549999999999</v>
      </c>
      <c r="D45" s="63">
        <v>5.0999999999999997E-2</v>
      </c>
      <c r="E45" s="63">
        <v>2.9000000000000001E-2</v>
      </c>
      <c r="F45" s="63">
        <v>1.116E-2</v>
      </c>
      <c r="G45" s="63">
        <v>9.1270000000000007</v>
      </c>
      <c r="H45" s="63">
        <v>0.11158830000000002</v>
      </c>
      <c r="I45" s="63">
        <v>49.825000000000003</v>
      </c>
      <c r="J45" s="63">
        <v>4.1000000000000002E-2</v>
      </c>
      <c r="K45" s="63">
        <v>0.38895999999999997</v>
      </c>
      <c r="L45" s="63">
        <v>1.7193398347112806E-2</v>
      </c>
      <c r="M45" s="63">
        <v>100.2684186</v>
      </c>
      <c r="N45" s="61">
        <v>90.682828790572529</v>
      </c>
      <c r="O45" s="1"/>
    </row>
    <row r="46" spans="1:15">
      <c r="A46" s="63" t="s">
        <v>133</v>
      </c>
      <c r="B46" s="63" t="s">
        <v>53</v>
      </c>
      <c r="C46" s="63">
        <v>41.122261999999999</v>
      </c>
      <c r="D46" s="63">
        <v>2.5000000000000001E-2</v>
      </c>
      <c r="E46" s="63">
        <v>7.4999999999999997E-2</v>
      </c>
      <c r="F46" s="63">
        <v>1.116E-2</v>
      </c>
      <c r="G46" s="63">
        <v>8.7490000000000006</v>
      </c>
      <c r="H46" s="63">
        <v>0.11259360000000002</v>
      </c>
      <c r="I46" s="63">
        <v>50.418000000000006</v>
      </c>
      <c r="J46" s="63">
        <v>6.4000000000000001E-2</v>
      </c>
      <c r="K46" s="63">
        <v>0.37891999999999998</v>
      </c>
      <c r="L46" s="63">
        <v>1.6826204158991095E-2</v>
      </c>
      <c r="M46" s="63">
        <v>100.97151170000001</v>
      </c>
      <c r="N46" s="61">
        <v>91.130207958606519</v>
      </c>
      <c r="O46" s="1"/>
    </row>
    <row r="47" spans="1:15">
      <c r="A47" s="63" t="s">
        <v>133</v>
      </c>
      <c r="B47" s="63" t="s">
        <v>54</v>
      </c>
      <c r="C47" s="63">
        <v>40.494</v>
      </c>
      <c r="D47" s="63">
        <v>1.0999999999999999E-2</v>
      </c>
      <c r="E47" s="63">
        <v>3.1E-2</v>
      </c>
      <c r="F47" s="63">
        <v>2.3E-2</v>
      </c>
      <c r="G47" s="63">
        <v>8.9749999999999996</v>
      </c>
      <c r="H47" s="63">
        <v>0.10822610000000001</v>
      </c>
      <c r="I47" s="63">
        <v>49.320399999999999</v>
      </c>
      <c r="J47" s="63">
        <v>4.9775999999999994E-2</v>
      </c>
      <c r="K47" s="63">
        <v>0.37915840000000001</v>
      </c>
      <c r="L47" s="63">
        <v>1.7527500000000001E-2</v>
      </c>
      <c r="M47" s="63">
        <v>99.409088000000011</v>
      </c>
      <c r="N47" s="61">
        <v>90.738569557488844</v>
      </c>
      <c r="O47" s="1"/>
    </row>
    <row r="48" spans="1:15">
      <c r="A48" s="63" t="s">
        <v>133</v>
      </c>
      <c r="B48" s="63" t="s">
        <v>55</v>
      </c>
      <c r="C48" s="63">
        <v>40.927098000000001</v>
      </c>
      <c r="D48" s="63">
        <v>3.0000000000000001E-3</v>
      </c>
      <c r="E48" s="63">
        <v>4.7E-2</v>
      </c>
      <c r="F48" s="63">
        <v>1.8599999999999998E-2</v>
      </c>
      <c r="G48" s="63">
        <v>8.4689999999999994</v>
      </c>
      <c r="H48" s="63">
        <v>0.11460420000000002</v>
      </c>
      <c r="I48" s="63">
        <v>50.421000000000006</v>
      </c>
      <c r="J48" s="63">
        <v>6.7000000000000004E-2</v>
      </c>
      <c r="K48" s="63">
        <v>0.39285999999999999</v>
      </c>
      <c r="L48" s="63">
        <v>1.78841E-2</v>
      </c>
      <c r="M48" s="63">
        <v>100.47804630000002</v>
      </c>
      <c r="N48" s="61">
        <v>91.390100055636282</v>
      </c>
      <c r="O48" s="1"/>
    </row>
    <row r="49" spans="1:15">
      <c r="A49" s="63" t="s">
        <v>133</v>
      </c>
      <c r="B49" s="63" t="s">
        <v>56</v>
      </c>
      <c r="C49" s="63">
        <v>40.900941999999993</v>
      </c>
      <c r="D49" s="63">
        <v>3.4000000000000002E-2</v>
      </c>
      <c r="E49" s="63">
        <v>5.2999999999999999E-2</v>
      </c>
      <c r="F49" s="63">
        <v>1.736E-2</v>
      </c>
      <c r="G49" s="63">
        <v>8.86</v>
      </c>
      <c r="H49" s="63">
        <v>0.11661480000000002</v>
      </c>
      <c r="I49" s="63">
        <v>49.999000000000002</v>
      </c>
      <c r="J49" s="63">
        <v>5.2999999999999999E-2</v>
      </c>
      <c r="K49" s="63">
        <v>0.37581999999999999</v>
      </c>
      <c r="L49" s="63">
        <v>1.8006543025601441E-2</v>
      </c>
      <c r="M49" s="63">
        <v>100.42719079999999</v>
      </c>
      <c r="N49" s="61">
        <v>90.959380880472267</v>
      </c>
      <c r="O49" s="1"/>
    </row>
    <row r="50" spans="1:15">
      <c r="A50" s="63" t="s">
        <v>133</v>
      </c>
      <c r="B50" s="63" t="s">
        <v>57</v>
      </c>
      <c r="C50" s="63">
        <v>40.713825999999997</v>
      </c>
      <c r="D50" s="63">
        <v>3.9E-2</v>
      </c>
      <c r="E50" s="63">
        <v>2.4E-2</v>
      </c>
      <c r="F50" s="63">
        <v>1.24E-2</v>
      </c>
      <c r="G50" s="63">
        <v>9.1760000000000002</v>
      </c>
      <c r="H50" s="63">
        <v>0.10857240000000001</v>
      </c>
      <c r="I50" s="63">
        <v>49.868000000000009</v>
      </c>
      <c r="J50" s="63">
        <v>4.2000000000000003E-2</v>
      </c>
      <c r="K50" s="63">
        <v>0.37877999999999995</v>
      </c>
      <c r="L50" s="63">
        <v>1.7788061855127105E-2</v>
      </c>
      <c r="M50" s="63">
        <v>100.37968480000002</v>
      </c>
      <c r="N50" s="61">
        <v>90.64480885818756</v>
      </c>
      <c r="O50" s="1"/>
    </row>
    <row r="51" spans="1:15">
      <c r="A51" s="63" t="s">
        <v>133</v>
      </c>
      <c r="B51" s="63" t="s">
        <v>58</v>
      </c>
      <c r="C51" s="63">
        <v>40.891888000000002</v>
      </c>
      <c r="D51" s="63">
        <v>4.9000000000000002E-2</v>
      </c>
      <c r="E51" s="63">
        <v>0.04</v>
      </c>
      <c r="F51" s="63">
        <v>9.92E-3</v>
      </c>
      <c r="G51" s="63">
        <v>8.8960000000000008</v>
      </c>
      <c r="H51" s="63">
        <v>0.11460420000000002</v>
      </c>
      <c r="I51" s="63">
        <v>50.145000000000003</v>
      </c>
      <c r="J51" s="63">
        <v>3.9E-2</v>
      </c>
      <c r="K51" s="63">
        <v>0.38073999999999997</v>
      </c>
      <c r="L51" s="63">
        <v>1.6096027013593982E-2</v>
      </c>
      <c r="M51" s="63">
        <v>100.58056660000001</v>
      </c>
      <c r="N51" s="61">
        <v>90.950008785344153</v>
      </c>
      <c r="O51" s="1"/>
    </row>
    <row r="52" spans="1:15">
      <c r="A52" s="63" t="s">
        <v>133</v>
      </c>
      <c r="B52" s="63" t="s">
        <v>59</v>
      </c>
      <c r="C52" s="63">
        <v>40.230946000000003</v>
      </c>
      <c r="D52" s="63">
        <v>4.2000000000000003E-2</v>
      </c>
      <c r="E52" s="63">
        <v>1.4999999999999999E-2</v>
      </c>
      <c r="F52" s="63">
        <v>1.8599999999999998E-2</v>
      </c>
      <c r="G52" s="63">
        <v>12.52</v>
      </c>
      <c r="H52" s="63">
        <v>0.12867840000000003</v>
      </c>
      <c r="I52" s="63">
        <v>47.35</v>
      </c>
      <c r="J52" s="63">
        <v>5.2999999999999999E-2</v>
      </c>
      <c r="K52" s="63">
        <v>0.27866000000000002</v>
      </c>
      <c r="L52" s="63">
        <v>2.0428000000000002E-2</v>
      </c>
      <c r="M52" s="63">
        <v>100.65731240000001</v>
      </c>
      <c r="N52" s="61">
        <v>87.084700498777281</v>
      </c>
      <c r="O52" s="1"/>
    </row>
    <row r="53" spans="1:15">
      <c r="A53" s="63" t="s">
        <v>133</v>
      </c>
      <c r="B53" s="63" t="s">
        <v>60</v>
      </c>
      <c r="C53" s="63">
        <v>40.594999999999999</v>
      </c>
      <c r="D53" s="63">
        <v>3.2000000000000001E-2</v>
      </c>
      <c r="E53" s="63">
        <v>2.5999999999999999E-2</v>
      </c>
      <c r="F53" s="63">
        <v>2.1000000000000001E-2</v>
      </c>
      <c r="G53" s="63">
        <v>8.8350000000000009</v>
      </c>
      <c r="H53" s="63">
        <v>0.1072332</v>
      </c>
      <c r="I53" s="63">
        <v>49.7286</v>
      </c>
      <c r="J53" s="63">
        <v>4.6848000000000001E-2</v>
      </c>
      <c r="K53" s="63">
        <v>0.39025080000000001</v>
      </c>
      <c r="L53" s="63">
        <v>1.8149536311800843E-2</v>
      </c>
      <c r="M53" s="63">
        <v>99.799613499999992</v>
      </c>
      <c r="N53" s="61">
        <v>90.938001225593837</v>
      </c>
      <c r="O53" s="1"/>
    </row>
    <row r="54" spans="1:15">
      <c r="A54" s="63" t="s">
        <v>133</v>
      </c>
      <c r="B54" s="63" t="s">
        <v>61</v>
      </c>
      <c r="C54" s="63">
        <v>40.79833</v>
      </c>
      <c r="D54" s="63">
        <v>1E-3</v>
      </c>
      <c r="E54" s="63">
        <v>4.4999999999999998E-2</v>
      </c>
      <c r="F54" s="63">
        <v>7.4400000000000004E-3</v>
      </c>
      <c r="G54" s="63">
        <v>8.5039999999999996</v>
      </c>
      <c r="H54" s="63">
        <v>0.11560950000000002</v>
      </c>
      <c r="I54" s="63">
        <v>50.346000000000004</v>
      </c>
      <c r="J54" s="63">
        <v>6.7000000000000004E-2</v>
      </c>
      <c r="K54" s="63">
        <v>0.39663999999999999</v>
      </c>
      <c r="L54" s="63">
        <v>1.8252680040439617E-2</v>
      </c>
      <c r="M54" s="63">
        <v>100.29886510000001</v>
      </c>
      <c r="N54" s="61">
        <v>91.345832586398132</v>
      </c>
      <c r="O54" s="1"/>
    </row>
    <row r="55" spans="1:15">
      <c r="A55" s="63" t="s">
        <v>133</v>
      </c>
      <c r="B55" s="63" t="s">
        <v>62</v>
      </c>
      <c r="C55" s="63">
        <v>40.627310000000001</v>
      </c>
      <c r="D55" s="63">
        <v>3.5999999999999997E-2</v>
      </c>
      <c r="E55" s="63">
        <v>2.8000000000000001E-2</v>
      </c>
      <c r="F55" s="63">
        <v>1.3639999999999999E-2</v>
      </c>
      <c r="G55" s="63">
        <v>9.1129999999999995</v>
      </c>
      <c r="H55" s="63">
        <v>0.11259360000000002</v>
      </c>
      <c r="I55" s="63">
        <v>49.914999999999999</v>
      </c>
      <c r="J55" s="63">
        <v>4.1000000000000002E-2</v>
      </c>
      <c r="K55" s="63">
        <v>0.36157999999999996</v>
      </c>
      <c r="L55" s="63">
        <v>1.8175700000000003E-2</v>
      </c>
      <c r="M55" s="63">
        <v>100.2662993</v>
      </c>
      <c r="N55" s="61">
        <v>90.711008531832249</v>
      </c>
      <c r="O55" s="1"/>
    </row>
    <row r="56" spans="1:15">
      <c r="A56" s="63" t="s">
        <v>133</v>
      </c>
      <c r="B56" s="63" t="s">
        <v>63</v>
      </c>
      <c r="C56" s="63">
        <v>40.877803999999998</v>
      </c>
      <c r="D56" s="63">
        <v>2.7E-2</v>
      </c>
      <c r="E56" s="63">
        <v>3.9E-2</v>
      </c>
      <c r="F56" s="63">
        <v>2.6040000000000001E-2</v>
      </c>
      <c r="G56" s="63">
        <v>10.257999999999999</v>
      </c>
      <c r="H56" s="63">
        <v>0.11862540000000001</v>
      </c>
      <c r="I56" s="63">
        <v>49.264000000000003</v>
      </c>
      <c r="J56" s="63">
        <v>7.0999999999999994E-2</v>
      </c>
      <c r="K56" s="63">
        <v>0.36649999999999994</v>
      </c>
      <c r="L56" s="63">
        <v>1.8916200000000001E-2</v>
      </c>
      <c r="M56" s="63">
        <v>101.06688559999999</v>
      </c>
      <c r="N56" s="61">
        <v>89.542227481104433</v>
      </c>
      <c r="O56" s="1"/>
    </row>
    <row r="57" spans="1:15">
      <c r="A57" s="63" t="s">
        <v>133</v>
      </c>
      <c r="B57" s="63" t="s">
        <v>64</v>
      </c>
      <c r="C57" s="63">
        <v>40.582040000000006</v>
      </c>
      <c r="D57" s="63">
        <v>2.8000000000000001E-2</v>
      </c>
      <c r="E57" s="63">
        <v>2.1999999999999999E-2</v>
      </c>
      <c r="F57" s="63">
        <v>1.736E-2</v>
      </c>
      <c r="G57" s="63">
        <v>9.0449999999999999</v>
      </c>
      <c r="H57" s="63">
        <v>0.1035459</v>
      </c>
      <c r="I57" s="63">
        <v>49.956000000000003</v>
      </c>
      <c r="J57" s="63">
        <v>4.5999999999999999E-2</v>
      </c>
      <c r="K57" s="63">
        <v>0.39044000000000001</v>
      </c>
      <c r="L57" s="63">
        <v>1.7878634745418679E-2</v>
      </c>
      <c r="M57" s="63">
        <v>100.20763640000001</v>
      </c>
      <c r="N57" s="61">
        <v>90.780800829651668</v>
      </c>
      <c r="O57" s="1"/>
    </row>
    <row r="58" spans="1:15">
      <c r="A58" s="63" t="s">
        <v>133</v>
      </c>
      <c r="B58" s="63" t="s">
        <v>65</v>
      </c>
      <c r="C58" s="63">
        <v>40.691693999999998</v>
      </c>
      <c r="D58" s="63">
        <v>3.5999999999999997E-2</v>
      </c>
      <c r="E58" s="63">
        <v>0.05</v>
      </c>
      <c r="F58" s="63">
        <v>1.4880000000000001E-2</v>
      </c>
      <c r="G58" s="63">
        <v>8.48</v>
      </c>
      <c r="H58" s="63">
        <v>0.11058300000000001</v>
      </c>
      <c r="I58" s="63">
        <v>50.356000000000002</v>
      </c>
      <c r="J58" s="63">
        <v>4.2999999999999997E-2</v>
      </c>
      <c r="K58" s="63">
        <v>0.39335999999999999</v>
      </c>
      <c r="L58" s="63">
        <v>1.8269273547057919E-2</v>
      </c>
      <c r="M58" s="63">
        <v>100.19338900000001</v>
      </c>
      <c r="N58" s="61">
        <v>91.369714390740626</v>
      </c>
      <c r="O58" s="1"/>
    </row>
    <row r="59" spans="1:15">
      <c r="A59" s="63" t="s">
        <v>133</v>
      </c>
      <c r="B59" s="63" t="s">
        <v>66</v>
      </c>
      <c r="C59" s="63">
        <v>40.940176000000001</v>
      </c>
      <c r="D59" s="63">
        <v>3.0000000000000001E-3</v>
      </c>
      <c r="E59" s="63">
        <v>4.2999999999999997E-2</v>
      </c>
      <c r="F59" s="63">
        <v>1.3639999999999999E-2</v>
      </c>
      <c r="G59" s="63">
        <v>8.3230000000000004</v>
      </c>
      <c r="H59" s="63">
        <v>0.10857240000000001</v>
      </c>
      <c r="I59" s="63">
        <v>50.684000000000005</v>
      </c>
      <c r="J59" s="63">
        <v>7.0000000000000007E-2</v>
      </c>
      <c r="K59" s="63">
        <v>0.40720000000000001</v>
      </c>
      <c r="L59" s="63">
        <v>1.8377822736185993E-2</v>
      </c>
      <c r="M59" s="63">
        <v>100.61063310000002</v>
      </c>
      <c r="N59" s="61">
        <v>91.566214590100842</v>
      </c>
      <c r="O59" s="1"/>
    </row>
    <row r="60" spans="1:15">
      <c r="A60" s="63" t="s">
        <v>133</v>
      </c>
      <c r="B60" s="63" t="s">
        <v>67</v>
      </c>
      <c r="C60" s="63">
        <v>40.86</v>
      </c>
      <c r="D60" s="63">
        <v>2.8000000000000001E-2</v>
      </c>
      <c r="E60" s="63">
        <v>3.4000000000000002E-2</v>
      </c>
      <c r="F60" s="63">
        <v>1.4E-2</v>
      </c>
      <c r="G60" s="63">
        <v>8.31</v>
      </c>
      <c r="H60" s="63">
        <v>0.1072332</v>
      </c>
      <c r="I60" s="63">
        <v>50.129800000000003</v>
      </c>
      <c r="J60" s="63">
        <v>4.0016000000000003E-2</v>
      </c>
      <c r="K60" s="63">
        <v>0.3872256</v>
      </c>
      <c r="L60" s="63">
        <v>1.7255435434356238E-2</v>
      </c>
      <c r="M60" s="63">
        <v>99.926533800000001</v>
      </c>
      <c r="N60" s="61">
        <v>91.493093895169508</v>
      </c>
      <c r="O60" s="1"/>
    </row>
    <row r="61" spans="1:15">
      <c r="A61" s="63" t="s">
        <v>133</v>
      </c>
      <c r="B61" s="63" t="s">
        <v>68</v>
      </c>
      <c r="C61" s="63">
        <v>40.819000000000003</v>
      </c>
      <c r="D61" s="63">
        <v>3.1E-2</v>
      </c>
      <c r="E61" s="63">
        <v>4.2000000000000003E-2</v>
      </c>
      <c r="F61" s="63">
        <v>1.4E-2</v>
      </c>
      <c r="G61" s="63">
        <v>8.6170000000000009</v>
      </c>
      <c r="H61" s="63">
        <v>0.11120480000000001</v>
      </c>
      <c r="I61" s="63">
        <v>49.913399999999996</v>
      </c>
      <c r="J61" s="63">
        <v>4.6848000000000001E-2</v>
      </c>
      <c r="K61" s="63">
        <v>0.38319199999999998</v>
      </c>
      <c r="L61" s="63">
        <v>1.767171874622377E-2</v>
      </c>
      <c r="M61" s="63">
        <v>99.994566100000014</v>
      </c>
      <c r="N61" s="61">
        <v>91.171696617753156</v>
      </c>
      <c r="O61" s="1"/>
    </row>
    <row r="62" spans="1:15">
      <c r="A62" s="63" t="s">
        <v>133</v>
      </c>
      <c r="B62" s="63" t="s">
        <v>69</v>
      </c>
      <c r="C62" s="63">
        <v>40.18</v>
      </c>
      <c r="D62" s="63">
        <v>4.3999999999999997E-2</v>
      </c>
      <c r="E62" s="63">
        <v>2.5000000000000001E-2</v>
      </c>
      <c r="F62" s="63">
        <v>1.7000000000000001E-2</v>
      </c>
      <c r="G62" s="63">
        <v>11.657</v>
      </c>
      <c r="H62" s="63">
        <v>0.12808410000000001</v>
      </c>
      <c r="I62" s="63">
        <v>47.726199999999999</v>
      </c>
      <c r="J62" s="63">
        <v>4.8800000000000003E-2</v>
      </c>
      <c r="K62" s="63">
        <v>0.36907439999999997</v>
      </c>
      <c r="L62" s="63">
        <v>1.682695840929193E-2</v>
      </c>
      <c r="M62" s="63">
        <v>100.21073580000001</v>
      </c>
      <c r="N62" s="61">
        <v>87.951049030163873</v>
      </c>
      <c r="O62" s="1"/>
    </row>
    <row r="63" spans="1:15">
      <c r="A63" s="63" t="s">
        <v>133</v>
      </c>
      <c r="B63" s="63" t="s">
        <v>70</v>
      </c>
      <c r="C63" s="63">
        <v>40.777999999999999</v>
      </c>
      <c r="D63" s="63">
        <v>3.3000000000000002E-2</v>
      </c>
      <c r="E63" s="63">
        <v>0.03</v>
      </c>
      <c r="F63" s="63">
        <v>1.6E-2</v>
      </c>
      <c r="G63" s="63">
        <v>8.6259999999999994</v>
      </c>
      <c r="H63" s="63">
        <v>0.1062403</v>
      </c>
      <c r="I63" s="63">
        <v>50.030999999999999</v>
      </c>
      <c r="J63" s="63">
        <v>4.7823999999999998E-2</v>
      </c>
      <c r="K63" s="63">
        <v>0.39630120000000002</v>
      </c>
      <c r="L63" s="63">
        <v>1.8294038098601906E-2</v>
      </c>
      <c r="M63" s="63">
        <v>100.08227690000001</v>
      </c>
      <c r="N63" s="61">
        <v>91.182230246303405</v>
      </c>
      <c r="O63" s="1"/>
    </row>
    <row r="64" spans="1:15">
      <c r="A64" s="63" t="s">
        <v>133</v>
      </c>
      <c r="B64" s="63" t="s">
        <v>71</v>
      </c>
      <c r="C64" s="63">
        <v>40.237000000000002</v>
      </c>
      <c r="D64" s="63">
        <v>3.7999999999999999E-2</v>
      </c>
      <c r="E64" s="63">
        <v>1.7999999999999999E-2</v>
      </c>
      <c r="F64" s="63">
        <v>1.7000000000000001E-2</v>
      </c>
      <c r="G64" s="63">
        <v>12.477</v>
      </c>
      <c r="H64" s="63">
        <v>0.129077</v>
      </c>
      <c r="I64" s="63">
        <v>47.259</v>
      </c>
      <c r="J64" s="63">
        <v>5.9535999999999999E-2</v>
      </c>
      <c r="K64" s="63">
        <v>0.27025120000000002</v>
      </c>
      <c r="L64" s="63">
        <v>1.96753E-2</v>
      </c>
      <c r="M64" s="63">
        <v>100.52453950000002</v>
      </c>
      <c r="N64" s="61">
        <v>87.101749706560966</v>
      </c>
      <c r="O64" s="1"/>
    </row>
    <row r="65" spans="1:15">
      <c r="A65" s="63" t="s">
        <v>133</v>
      </c>
      <c r="B65" s="63" t="s">
        <v>72</v>
      </c>
      <c r="C65" s="63">
        <v>40.049999999999997</v>
      </c>
      <c r="D65" s="63">
        <v>0.04</v>
      </c>
      <c r="E65" s="63">
        <v>2.5999999999999999E-2</v>
      </c>
      <c r="F65" s="63">
        <v>2.1000000000000001E-2</v>
      </c>
      <c r="G65" s="63">
        <v>11.567</v>
      </c>
      <c r="H65" s="63">
        <v>0.12709120000000002</v>
      </c>
      <c r="I65" s="63">
        <v>47.467799999999997</v>
      </c>
      <c r="J65" s="63">
        <v>4.9775999999999994E-2</v>
      </c>
      <c r="K65" s="63">
        <v>0.37109119999999995</v>
      </c>
      <c r="L65" s="63">
        <v>1.8676299999999993E-2</v>
      </c>
      <c r="M65" s="63">
        <v>99.738434699999985</v>
      </c>
      <c r="N65" s="61">
        <v>87.97563098536763</v>
      </c>
      <c r="O65" s="1"/>
    </row>
    <row r="66" spans="1:15">
      <c r="A66" s="63" t="s">
        <v>133</v>
      </c>
      <c r="B66" s="63" t="s">
        <v>74</v>
      </c>
      <c r="C66" s="63">
        <v>40.731000000000002</v>
      </c>
      <c r="D66" s="63">
        <v>2.5999999999999999E-2</v>
      </c>
      <c r="E66" s="63">
        <v>4.1000000000000002E-2</v>
      </c>
      <c r="F66" s="63">
        <v>2.3E-2</v>
      </c>
      <c r="G66" s="63">
        <v>8.4410000000000007</v>
      </c>
      <c r="H66" s="63">
        <v>0.1102119</v>
      </c>
      <c r="I66" s="63">
        <v>49.872199999999999</v>
      </c>
      <c r="J66" s="63">
        <v>4.0992000000000001E-2</v>
      </c>
      <c r="K66" s="63">
        <v>0.39025080000000001</v>
      </c>
      <c r="L66" s="63">
        <v>1.7164862544064661E-2</v>
      </c>
      <c r="M66" s="63">
        <v>99.691769600000029</v>
      </c>
      <c r="N66" s="61">
        <v>91.329854000617047</v>
      </c>
      <c r="O66" s="1"/>
    </row>
    <row r="67" spans="1:15">
      <c r="A67" s="63" t="s">
        <v>133</v>
      </c>
      <c r="B67" s="63" t="s">
        <v>75</v>
      </c>
      <c r="C67" s="63">
        <v>40.499000000000002</v>
      </c>
      <c r="D67" s="63">
        <v>3.4000000000000002E-2</v>
      </c>
      <c r="E67" s="63">
        <v>6.0999999999999999E-2</v>
      </c>
      <c r="F67" s="63">
        <v>1.7999999999999999E-2</v>
      </c>
      <c r="G67" s="63">
        <v>9.9320000000000004</v>
      </c>
      <c r="H67" s="63">
        <v>0.1221267</v>
      </c>
      <c r="I67" s="63">
        <v>49.052800000000005</v>
      </c>
      <c r="J67" s="63">
        <v>4.9775999999999994E-2</v>
      </c>
      <c r="K67" s="63">
        <v>0.35596519999999998</v>
      </c>
      <c r="L67" s="63">
        <v>1.8648158614842529E-2</v>
      </c>
      <c r="M67" s="63">
        <v>100.14314270000003</v>
      </c>
      <c r="N67" s="61">
        <v>89.801532206531547</v>
      </c>
      <c r="O67" s="1"/>
    </row>
    <row r="68" spans="1:15">
      <c r="A68" s="63" t="s">
        <v>134</v>
      </c>
      <c r="B68" s="63" t="s">
        <v>147</v>
      </c>
      <c r="C68" s="63">
        <v>41.228450000000002</v>
      </c>
      <c r="D68" s="63" t="s">
        <v>231</v>
      </c>
      <c r="E68" s="63" t="s">
        <v>231</v>
      </c>
      <c r="F68" s="63" t="s">
        <v>231</v>
      </c>
      <c r="G68" s="63">
        <v>8.5013000000000005</v>
      </c>
      <c r="H68" s="63">
        <v>0.10615000000000001</v>
      </c>
      <c r="I68" s="63">
        <v>49.404899999999998</v>
      </c>
      <c r="J68" s="63" t="s">
        <v>231</v>
      </c>
      <c r="K68" s="63">
        <v>0.35275000000000001</v>
      </c>
      <c r="L68" s="63" t="s">
        <v>230</v>
      </c>
      <c r="M68" s="63">
        <v>99.788749999999993</v>
      </c>
      <c r="N68" s="61">
        <v>91.198045446365811</v>
      </c>
      <c r="O68" s="1"/>
    </row>
    <row r="69" spans="1:15">
      <c r="A69" s="63" t="s">
        <v>134</v>
      </c>
      <c r="B69" s="63" t="s">
        <v>148</v>
      </c>
      <c r="C69" s="63">
        <v>41.317500000000003</v>
      </c>
      <c r="D69" s="63" t="s">
        <v>231</v>
      </c>
      <c r="E69" s="63" t="s">
        <v>231</v>
      </c>
      <c r="F69" s="63" t="s">
        <v>231</v>
      </c>
      <c r="G69" s="63">
        <v>9.2199000000000009</v>
      </c>
      <c r="H69" s="63">
        <v>0.1168</v>
      </c>
      <c r="I69" s="63">
        <v>49.491999999999997</v>
      </c>
      <c r="J69" s="63" t="s">
        <v>231</v>
      </c>
      <c r="K69" s="63">
        <v>0.34090000000000004</v>
      </c>
      <c r="L69" s="63" t="s">
        <v>230</v>
      </c>
      <c r="M69" s="63">
        <v>100.7479</v>
      </c>
      <c r="N69" s="61">
        <v>90.539628555389612</v>
      </c>
      <c r="O69" s="1"/>
    </row>
    <row r="70" spans="1:15">
      <c r="A70" s="63" t="s">
        <v>134</v>
      </c>
      <c r="B70" s="63" t="s">
        <v>149</v>
      </c>
      <c r="C70" s="63">
        <v>41.183900000000001</v>
      </c>
      <c r="D70" s="63" t="s">
        <v>231</v>
      </c>
      <c r="E70" s="63" t="s">
        <v>231</v>
      </c>
      <c r="F70" s="63" t="s">
        <v>231</v>
      </c>
      <c r="G70" s="63">
        <v>8.6772000000000009</v>
      </c>
      <c r="H70" s="63">
        <v>0.11600000000000001</v>
      </c>
      <c r="I70" s="63">
        <v>49.615299999999998</v>
      </c>
      <c r="J70" s="63" t="s">
        <v>231</v>
      </c>
      <c r="K70" s="63">
        <v>0.35189999999999999</v>
      </c>
      <c r="L70" s="63" t="s">
        <v>230</v>
      </c>
      <c r="M70" s="63">
        <v>100.1485</v>
      </c>
      <c r="N70" s="61">
        <v>91.066888442834255</v>
      </c>
      <c r="O70" s="1"/>
    </row>
    <row r="71" spans="1:15">
      <c r="A71" s="63" t="s">
        <v>134</v>
      </c>
      <c r="B71" s="63" t="s">
        <v>150</v>
      </c>
      <c r="C71" s="63">
        <v>41.4375</v>
      </c>
      <c r="D71" s="63" t="s">
        <v>231</v>
      </c>
      <c r="E71" s="63" t="s">
        <v>231</v>
      </c>
      <c r="F71" s="63" t="s">
        <v>231</v>
      </c>
      <c r="G71" s="63">
        <v>7.0639000000000003</v>
      </c>
      <c r="H71" s="63">
        <v>7.4999999999999997E-2</v>
      </c>
      <c r="I71" s="63">
        <v>51.057400000000001</v>
      </c>
      <c r="J71" s="63" t="s">
        <v>231</v>
      </c>
      <c r="K71" s="63">
        <v>0.3755</v>
      </c>
      <c r="L71" s="63" t="s">
        <v>230</v>
      </c>
      <c r="M71" s="63">
        <v>99.783100000000005</v>
      </c>
      <c r="N71" s="61">
        <v>92.798775252954272</v>
      </c>
      <c r="O71" s="1"/>
    </row>
    <row r="72" spans="1:15">
      <c r="A72" s="63" t="s">
        <v>134</v>
      </c>
      <c r="B72" s="63" t="s">
        <v>151</v>
      </c>
      <c r="C72" s="63">
        <v>41.777799999999999</v>
      </c>
      <c r="D72" s="63" t="s">
        <v>231</v>
      </c>
      <c r="E72" s="63" t="s">
        <v>231</v>
      </c>
      <c r="F72" s="63" t="s">
        <v>231</v>
      </c>
      <c r="G72" s="63">
        <v>7.1474500000000001</v>
      </c>
      <c r="H72" s="63">
        <v>0.1067</v>
      </c>
      <c r="I72" s="63">
        <v>51.389150000000001</v>
      </c>
      <c r="J72" s="63" t="s">
        <v>231</v>
      </c>
      <c r="K72" s="63">
        <v>0.3594</v>
      </c>
      <c r="L72" s="63" t="s">
        <v>230</v>
      </c>
      <c r="M72" s="63">
        <v>100.79774999999999</v>
      </c>
      <c r="N72" s="61">
        <v>92.763399140138375</v>
      </c>
      <c r="O72" s="1"/>
    </row>
    <row r="73" spans="1:15">
      <c r="A73" s="63" t="s">
        <v>134</v>
      </c>
      <c r="B73" s="63" t="s">
        <v>152</v>
      </c>
      <c r="C73" s="63">
        <v>41.563400000000001</v>
      </c>
      <c r="D73" s="63" t="s">
        <v>231</v>
      </c>
      <c r="E73" s="63" t="s">
        <v>231</v>
      </c>
      <c r="F73" s="63" t="s">
        <v>231</v>
      </c>
      <c r="G73" s="63">
        <v>7.5903999999999998</v>
      </c>
      <c r="H73" s="63">
        <v>0.10200000000000001</v>
      </c>
      <c r="I73" s="63">
        <v>50.528199999999998</v>
      </c>
      <c r="J73" s="63" t="s">
        <v>231</v>
      </c>
      <c r="K73" s="63">
        <v>0.36799999999999999</v>
      </c>
      <c r="L73" s="63" t="s">
        <v>230</v>
      </c>
      <c r="M73" s="63">
        <v>100.1143</v>
      </c>
      <c r="N73" s="61">
        <v>92.229004948141863</v>
      </c>
      <c r="O73" s="1"/>
    </row>
    <row r="74" spans="1:15">
      <c r="A74" s="63" t="s">
        <v>134</v>
      </c>
      <c r="B74" s="63" t="s">
        <v>153</v>
      </c>
      <c r="C74" s="63">
        <v>41.247199999999999</v>
      </c>
      <c r="D74" s="63" t="s">
        <v>231</v>
      </c>
      <c r="E74" s="63" t="s">
        <v>231</v>
      </c>
      <c r="F74" s="63" t="s">
        <v>231</v>
      </c>
      <c r="G74" s="63">
        <v>8.7744999999999997</v>
      </c>
      <c r="H74" s="63">
        <v>0.1008</v>
      </c>
      <c r="I74" s="63">
        <v>49.664000000000001</v>
      </c>
      <c r="J74" s="63" t="s">
        <v>231</v>
      </c>
      <c r="K74" s="63">
        <v>0.35850000000000004</v>
      </c>
      <c r="L74" s="63" t="s">
        <v>230</v>
      </c>
      <c r="M74" s="63">
        <v>100.25530000000001</v>
      </c>
      <c r="N74" s="61">
        <v>90.983809606433198</v>
      </c>
      <c r="O74" s="1"/>
    </row>
    <row r="75" spans="1:15">
      <c r="A75" s="63" t="s">
        <v>134</v>
      </c>
      <c r="B75" s="63" t="s">
        <v>154</v>
      </c>
      <c r="C75" s="63">
        <v>41.473433333333332</v>
      </c>
      <c r="D75" s="63" t="s">
        <v>231</v>
      </c>
      <c r="E75" s="63" t="s">
        <v>231</v>
      </c>
      <c r="F75" s="63" t="s">
        <v>231</v>
      </c>
      <c r="G75" s="63">
        <v>6.9344999999999999</v>
      </c>
      <c r="H75" s="63">
        <v>9.6983333333333324E-2</v>
      </c>
      <c r="I75" s="63">
        <v>51.220850000000006</v>
      </c>
      <c r="J75" s="63" t="s">
        <v>231</v>
      </c>
      <c r="K75" s="63">
        <v>0.48470000000000008</v>
      </c>
      <c r="L75" s="63" t="s">
        <v>230</v>
      </c>
      <c r="M75" s="63">
        <v>100.26841666666667</v>
      </c>
      <c r="N75" s="61">
        <v>92.942347327701455</v>
      </c>
      <c r="O75" s="1"/>
    </row>
    <row r="76" spans="1:15">
      <c r="A76" s="63" t="s">
        <v>134</v>
      </c>
      <c r="B76" s="63" t="s">
        <v>155</v>
      </c>
      <c r="C76" s="63">
        <v>41.176600000000001</v>
      </c>
      <c r="D76" s="63" t="s">
        <v>231</v>
      </c>
      <c r="E76" s="63" t="s">
        <v>231</v>
      </c>
      <c r="F76" s="63" t="s">
        <v>231</v>
      </c>
      <c r="G76" s="63">
        <v>8.66</v>
      </c>
      <c r="H76" s="63">
        <v>0.11</v>
      </c>
      <c r="I76" s="63">
        <v>49.7121</v>
      </c>
      <c r="J76" s="63" t="s">
        <v>231</v>
      </c>
      <c r="K76" s="63">
        <v>0.34850000000000003</v>
      </c>
      <c r="L76" s="63" t="s">
        <v>230</v>
      </c>
      <c r="M76" s="63">
        <v>100.1835</v>
      </c>
      <c r="N76" s="61">
        <v>91.098834482997077</v>
      </c>
      <c r="O76" s="1"/>
    </row>
    <row r="77" spans="1:15">
      <c r="A77" s="63" t="s">
        <v>134</v>
      </c>
      <c r="B77" s="63" t="s">
        <v>156</v>
      </c>
      <c r="C77" s="63">
        <v>41.055050000000001</v>
      </c>
      <c r="D77" s="63" t="s">
        <v>231</v>
      </c>
      <c r="E77" s="63" t="s">
        <v>231</v>
      </c>
      <c r="F77" s="63" t="s">
        <v>231</v>
      </c>
      <c r="G77" s="63">
        <v>8.8722999999999992</v>
      </c>
      <c r="H77" s="63">
        <v>0.11015000000000001</v>
      </c>
      <c r="I77" s="63">
        <v>49.497050000000002</v>
      </c>
      <c r="J77" s="63" t="s">
        <v>231</v>
      </c>
      <c r="K77" s="63">
        <v>0.31059999999999999</v>
      </c>
      <c r="L77" s="63" t="s">
        <v>230</v>
      </c>
      <c r="M77" s="63">
        <v>99.906149999999997</v>
      </c>
      <c r="N77" s="61">
        <v>90.864555522324224</v>
      </c>
      <c r="O77" s="1"/>
    </row>
    <row r="78" spans="1:15">
      <c r="A78" s="63" t="s">
        <v>134</v>
      </c>
      <c r="B78" s="63" t="s">
        <v>157</v>
      </c>
      <c r="C78" s="63">
        <v>41.337155000000003</v>
      </c>
      <c r="D78" s="63" t="s">
        <v>231</v>
      </c>
      <c r="E78" s="63" t="s">
        <v>231</v>
      </c>
      <c r="F78" s="63" t="s">
        <v>231</v>
      </c>
      <c r="G78" s="63">
        <v>9.5206800000000005</v>
      </c>
      <c r="H78" s="63">
        <v>9.4410000000000008E-2</v>
      </c>
      <c r="I78" s="63">
        <v>48.877585000000003</v>
      </c>
      <c r="J78" s="63" t="s">
        <v>231</v>
      </c>
      <c r="K78" s="63">
        <v>0.37768000000000002</v>
      </c>
      <c r="L78" s="63" t="s">
        <v>230</v>
      </c>
      <c r="M78" s="63">
        <v>100.3325</v>
      </c>
      <c r="N78" s="61">
        <v>90.150695097735294</v>
      </c>
      <c r="O78" s="1"/>
    </row>
    <row r="79" spans="1:15">
      <c r="A79" s="63" t="s">
        <v>134</v>
      </c>
      <c r="B79" s="63" t="s">
        <v>158</v>
      </c>
      <c r="C79" s="63">
        <v>41.35765</v>
      </c>
      <c r="D79" s="63" t="s">
        <v>231</v>
      </c>
      <c r="E79" s="63" t="s">
        <v>231</v>
      </c>
      <c r="F79" s="63" t="s">
        <v>231</v>
      </c>
      <c r="G79" s="63">
        <v>8.6212</v>
      </c>
      <c r="H79" s="63">
        <v>7.4550000000000005E-2</v>
      </c>
      <c r="I79" s="63">
        <v>49.868850000000002</v>
      </c>
      <c r="J79" s="63" t="s">
        <v>231</v>
      </c>
      <c r="K79" s="63">
        <v>0.3327</v>
      </c>
      <c r="L79" s="63" t="s">
        <v>230</v>
      </c>
      <c r="M79" s="63">
        <v>100.34875</v>
      </c>
      <c r="N79" s="61">
        <v>91.160580915602296</v>
      </c>
      <c r="O79" s="1"/>
    </row>
    <row r="80" spans="1:15">
      <c r="A80" s="63" t="s">
        <v>134</v>
      </c>
      <c r="B80" s="63" t="s">
        <v>159</v>
      </c>
      <c r="C80" s="63">
        <v>41.450650000000003</v>
      </c>
      <c r="D80" s="63" t="s">
        <v>231</v>
      </c>
      <c r="E80" s="63" t="s">
        <v>231</v>
      </c>
      <c r="F80" s="63" t="s">
        <v>231</v>
      </c>
      <c r="G80" s="63">
        <v>7.0305999999999997</v>
      </c>
      <c r="H80" s="63">
        <v>8.6650000000000005E-2</v>
      </c>
      <c r="I80" s="63">
        <v>51.261850000000003</v>
      </c>
      <c r="J80" s="63" t="s">
        <v>231</v>
      </c>
      <c r="K80" s="63">
        <v>0.31020000000000003</v>
      </c>
      <c r="L80" s="63" t="s">
        <v>230</v>
      </c>
      <c r="M80" s="63">
        <v>100.3366</v>
      </c>
      <c r="N80" s="61">
        <v>92.856841372166372</v>
      </c>
      <c r="O80" s="1"/>
    </row>
    <row r="81" spans="1:15">
      <c r="A81" s="63" t="s">
        <v>134</v>
      </c>
      <c r="B81" s="63" t="s">
        <v>160</v>
      </c>
      <c r="C81" s="63">
        <v>41.490850000000002</v>
      </c>
      <c r="D81" s="63">
        <v>2.6333333333333334E-2</v>
      </c>
      <c r="E81" s="63">
        <v>1.0883333333333333E-2</v>
      </c>
      <c r="F81" s="63">
        <v>1.2049999999999998E-2</v>
      </c>
      <c r="G81" s="63">
        <v>6.9323666666666668</v>
      </c>
      <c r="H81" s="63">
        <v>0.10959999999999999</v>
      </c>
      <c r="I81" s="63">
        <v>51.365566666666666</v>
      </c>
      <c r="J81" s="63">
        <v>5.5500000000000002E-3</v>
      </c>
      <c r="K81" s="63">
        <v>0.44429999999999997</v>
      </c>
      <c r="L81" s="63" t="s">
        <v>230</v>
      </c>
      <c r="M81" s="63">
        <v>100.40453333333333</v>
      </c>
      <c r="N81" s="61">
        <v>92.962844928499734</v>
      </c>
      <c r="O81" s="1"/>
    </row>
    <row r="82" spans="1:15">
      <c r="A82" s="63" t="s">
        <v>134</v>
      </c>
      <c r="B82" s="63" t="s">
        <v>161</v>
      </c>
      <c r="C82" s="63">
        <v>41.16</v>
      </c>
      <c r="D82" s="63" t="s">
        <v>231</v>
      </c>
      <c r="E82" s="63" t="s">
        <v>231</v>
      </c>
      <c r="F82" s="63" t="s">
        <v>231</v>
      </c>
      <c r="G82" s="63">
        <v>8.2062000000000008</v>
      </c>
      <c r="H82" s="63">
        <v>0.13600000000000001</v>
      </c>
      <c r="I82" s="63">
        <v>49.7973</v>
      </c>
      <c r="J82" s="63" t="s">
        <v>231</v>
      </c>
      <c r="K82" s="63">
        <v>0.37830000000000003</v>
      </c>
      <c r="L82" s="63" t="s">
        <v>230</v>
      </c>
      <c r="M82" s="63">
        <v>99.921999999999997</v>
      </c>
      <c r="N82" s="61">
        <v>91.53901705546302</v>
      </c>
      <c r="O82" s="1"/>
    </row>
    <row r="83" spans="1:15">
      <c r="A83" s="63" t="s">
        <v>134</v>
      </c>
      <c r="B83" s="63" t="s">
        <v>162</v>
      </c>
      <c r="C83" s="63">
        <v>41.554949999999998</v>
      </c>
      <c r="D83" s="63" t="s">
        <v>231</v>
      </c>
      <c r="E83" s="63" t="s">
        <v>231</v>
      </c>
      <c r="F83" s="63" t="s">
        <v>231</v>
      </c>
      <c r="G83" s="63">
        <v>7.2306999999999997</v>
      </c>
      <c r="H83" s="63">
        <v>9.9600000000000008E-2</v>
      </c>
      <c r="I83" s="63">
        <v>51.141399999999997</v>
      </c>
      <c r="J83" s="63" t="s">
        <v>231</v>
      </c>
      <c r="K83" s="63">
        <v>0.32600000000000001</v>
      </c>
      <c r="L83" s="63" t="s">
        <v>230</v>
      </c>
      <c r="M83" s="63">
        <v>100.5141</v>
      </c>
      <c r="N83" s="61">
        <v>92.652444328747208</v>
      </c>
      <c r="O83" s="1"/>
    </row>
    <row r="84" spans="1:15">
      <c r="A84" s="63" t="s">
        <v>134</v>
      </c>
      <c r="B84" s="63" t="s">
        <v>163</v>
      </c>
      <c r="C84" s="63">
        <v>41.018700000000003</v>
      </c>
      <c r="D84" s="63" t="s">
        <v>231</v>
      </c>
      <c r="E84" s="63" t="s">
        <v>231</v>
      </c>
      <c r="F84" s="63" t="s">
        <v>231</v>
      </c>
      <c r="G84" s="63">
        <v>9.4829000000000008</v>
      </c>
      <c r="H84" s="63">
        <v>0.13920000000000002</v>
      </c>
      <c r="I84" s="63">
        <v>49.314149999999998</v>
      </c>
      <c r="J84" s="63" t="s">
        <v>231</v>
      </c>
      <c r="K84" s="63">
        <v>0.30670000000000003</v>
      </c>
      <c r="L84" s="63" t="s">
        <v>230</v>
      </c>
      <c r="M84" s="63">
        <v>100.4902</v>
      </c>
      <c r="N84" s="61">
        <v>90.264366201877806</v>
      </c>
      <c r="O84" s="1"/>
    </row>
    <row r="85" spans="1:15">
      <c r="A85" s="63" t="s">
        <v>134</v>
      </c>
      <c r="B85" s="63" t="s">
        <v>164</v>
      </c>
      <c r="C85" s="63">
        <v>41.5169</v>
      </c>
      <c r="D85" s="63" t="s">
        <v>231</v>
      </c>
      <c r="E85" s="63" t="s">
        <v>231</v>
      </c>
      <c r="F85" s="63" t="s">
        <v>231</v>
      </c>
      <c r="G85" s="63">
        <v>8.0221999999999998</v>
      </c>
      <c r="H85" s="63">
        <v>0.11330000000000001</v>
      </c>
      <c r="I85" s="63">
        <v>49.537700000000001</v>
      </c>
      <c r="J85" s="63" t="s">
        <v>231</v>
      </c>
      <c r="K85" s="63">
        <v>0.39169999999999999</v>
      </c>
      <c r="L85" s="63" t="s">
        <v>230</v>
      </c>
      <c r="M85" s="63">
        <v>99.5321</v>
      </c>
      <c r="N85" s="61">
        <v>91.673196873921214</v>
      </c>
      <c r="O85" s="1"/>
    </row>
    <row r="86" spans="1:15">
      <c r="A86" s="63" t="s">
        <v>134</v>
      </c>
      <c r="B86" s="63" t="s">
        <v>165</v>
      </c>
      <c r="C86" s="63">
        <v>41.411799999999999</v>
      </c>
      <c r="D86" s="63" t="s">
        <v>231</v>
      </c>
      <c r="E86" s="63" t="s">
        <v>231</v>
      </c>
      <c r="F86" s="63" t="s">
        <v>231</v>
      </c>
      <c r="G86" s="63">
        <v>7.8951000000000002</v>
      </c>
      <c r="H86" s="63">
        <v>0.10210000000000001</v>
      </c>
      <c r="I86" s="63">
        <v>50.091999999999999</v>
      </c>
      <c r="J86" s="63" t="s">
        <v>231</v>
      </c>
      <c r="K86" s="63">
        <v>0.34870000000000001</v>
      </c>
      <c r="L86" s="63" t="s">
        <v>230</v>
      </c>
      <c r="M86" s="63">
        <v>99.898399999999995</v>
      </c>
      <c r="N86" s="61">
        <v>91.877723617871212</v>
      </c>
      <c r="O86" s="1"/>
    </row>
    <row r="87" spans="1:15">
      <c r="A87" s="63" t="s">
        <v>134</v>
      </c>
      <c r="B87" s="63" t="s">
        <v>166</v>
      </c>
      <c r="C87" s="63">
        <v>41.395449999999997</v>
      </c>
      <c r="D87" s="63" t="s">
        <v>231</v>
      </c>
      <c r="E87" s="63" t="s">
        <v>231</v>
      </c>
      <c r="F87" s="63" t="s">
        <v>231</v>
      </c>
      <c r="G87" s="63">
        <v>7.8167</v>
      </c>
      <c r="H87" s="63">
        <v>9.605000000000001E-2</v>
      </c>
      <c r="I87" s="63">
        <v>50.266150000000003</v>
      </c>
      <c r="J87" s="63" t="s">
        <v>231</v>
      </c>
      <c r="K87" s="63">
        <v>0.36005000000000004</v>
      </c>
      <c r="L87" s="63" t="s">
        <v>230</v>
      </c>
      <c r="M87" s="63">
        <v>99.905900000000003</v>
      </c>
      <c r="N87" s="61">
        <v>91.97753448434554</v>
      </c>
      <c r="O87" s="1"/>
    </row>
    <row r="88" spans="1:15">
      <c r="A88" s="63" t="s">
        <v>134</v>
      </c>
      <c r="B88" s="63" t="s">
        <v>167</v>
      </c>
      <c r="C88" s="63">
        <v>41.459650000000003</v>
      </c>
      <c r="D88" s="63" t="s">
        <v>231</v>
      </c>
      <c r="E88" s="63" t="s">
        <v>231</v>
      </c>
      <c r="F88" s="63" t="s">
        <v>231</v>
      </c>
      <c r="G88" s="63">
        <v>8.1621500000000005</v>
      </c>
      <c r="H88" s="63">
        <v>0.09</v>
      </c>
      <c r="I88" s="63">
        <v>50.267949999999999</v>
      </c>
      <c r="J88" s="63" t="s">
        <v>231</v>
      </c>
      <c r="K88" s="63">
        <v>0.33835000000000004</v>
      </c>
      <c r="L88" s="63" t="s">
        <v>230</v>
      </c>
      <c r="M88" s="63">
        <v>100.33074999999999</v>
      </c>
      <c r="N88" s="61">
        <v>91.652860089826177</v>
      </c>
      <c r="O88" s="1"/>
    </row>
    <row r="89" spans="1:15">
      <c r="A89" s="63" t="s">
        <v>134</v>
      </c>
      <c r="B89" s="63" t="s">
        <v>168</v>
      </c>
      <c r="C89" s="63">
        <v>41.484900000000003</v>
      </c>
      <c r="D89" s="63" t="s">
        <v>231</v>
      </c>
      <c r="E89" s="63" t="s">
        <v>231</v>
      </c>
      <c r="F89" s="63" t="s">
        <v>231</v>
      </c>
      <c r="G89" s="63">
        <v>8.6312999999999995</v>
      </c>
      <c r="H89" s="63">
        <v>0.09</v>
      </c>
      <c r="I89" s="63">
        <v>50.059600000000003</v>
      </c>
      <c r="J89" s="63" t="s">
        <v>231</v>
      </c>
      <c r="K89" s="63">
        <v>0.314</v>
      </c>
      <c r="L89" s="63" t="s">
        <v>230</v>
      </c>
      <c r="M89" s="63">
        <v>100.6895</v>
      </c>
      <c r="N89" s="61">
        <v>91.18188651533336</v>
      </c>
      <c r="O89" s="1"/>
    </row>
    <row r="90" spans="1:15">
      <c r="A90" s="63" t="s">
        <v>134</v>
      </c>
      <c r="B90" s="63" t="s">
        <v>169</v>
      </c>
      <c r="C90" s="63">
        <v>42.011949999999999</v>
      </c>
      <c r="D90" s="63" t="s">
        <v>231</v>
      </c>
      <c r="E90" s="63" t="s">
        <v>231</v>
      </c>
      <c r="F90" s="63" t="s">
        <v>231</v>
      </c>
      <c r="G90" s="63">
        <v>7.1310000000000002</v>
      </c>
      <c r="H90" s="63">
        <v>0.10885</v>
      </c>
      <c r="I90" s="63">
        <v>51.451149999999998</v>
      </c>
      <c r="J90" s="63" t="s">
        <v>231</v>
      </c>
      <c r="K90" s="63">
        <v>0.35410000000000003</v>
      </c>
      <c r="L90" s="63" t="s">
        <v>230</v>
      </c>
      <c r="M90" s="63">
        <v>100.93899999999999</v>
      </c>
      <c r="N90" s="61">
        <v>92.786925644150742</v>
      </c>
      <c r="O90" s="1"/>
    </row>
    <row r="91" spans="1:15">
      <c r="A91" s="63" t="s">
        <v>134</v>
      </c>
      <c r="B91" s="63" t="s">
        <v>170</v>
      </c>
      <c r="C91" s="63">
        <v>41.644550000000002</v>
      </c>
      <c r="D91" s="63" t="s">
        <v>231</v>
      </c>
      <c r="E91" s="63" t="s">
        <v>231</v>
      </c>
      <c r="F91" s="63" t="s">
        <v>231</v>
      </c>
      <c r="G91" s="63">
        <v>7.3376999999999999</v>
      </c>
      <c r="H91" s="63">
        <v>8.5500000000000007E-2</v>
      </c>
      <c r="I91" s="63">
        <v>50.939500000000002</v>
      </c>
      <c r="J91" s="63" t="s">
        <v>231</v>
      </c>
      <c r="K91" s="63">
        <v>0.36820000000000003</v>
      </c>
      <c r="L91" s="63" t="s">
        <v>230</v>
      </c>
      <c r="M91" s="63">
        <v>100.35825</v>
      </c>
      <c r="N91" s="61">
        <v>92.524499224935425</v>
      </c>
      <c r="O91" s="1"/>
    </row>
    <row r="92" spans="1:15">
      <c r="A92" s="63" t="s">
        <v>134</v>
      </c>
      <c r="B92" s="63" t="s">
        <v>171</v>
      </c>
      <c r="C92" s="63">
        <v>41.38805</v>
      </c>
      <c r="D92" s="63">
        <v>2.0483333333333336E-2</v>
      </c>
      <c r="E92" s="63">
        <v>1.1616666666666669E-2</v>
      </c>
      <c r="F92" s="63">
        <v>9.4666666666666666E-3</v>
      </c>
      <c r="G92" s="63">
        <v>7.5507333333333335</v>
      </c>
      <c r="H92" s="63">
        <v>0.11528333333333333</v>
      </c>
      <c r="I92" s="63">
        <v>50.924733333333336</v>
      </c>
      <c r="J92" s="63">
        <v>1.2883333333333335E-2</v>
      </c>
      <c r="K92" s="63">
        <v>0.37989999999999996</v>
      </c>
      <c r="L92" s="63" t="s">
        <v>230</v>
      </c>
      <c r="M92" s="63">
        <v>100.4183</v>
      </c>
      <c r="N92" s="61">
        <v>92.322069542700774</v>
      </c>
      <c r="O92" s="1"/>
    </row>
    <row r="93" spans="1:15">
      <c r="A93" s="63" t="s">
        <v>134</v>
      </c>
      <c r="B93" s="63" t="s">
        <v>172</v>
      </c>
      <c r="C93" s="63">
        <v>41.48478333333334</v>
      </c>
      <c r="D93" s="63">
        <v>7.3333333333333332E-3</v>
      </c>
      <c r="E93" s="63">
        <v>2.2316666666666665E-2</v>
      </c>
      <c r="F93" s="63">
        <v>4.6500000000000005E-3</v>
      </c>
      <c r="G93" s="63">
        <v>7.6331833333333323</v>
      </c>
      <c r="H93" s="63">
        <v>0.12138333333333333</v>
      </c>
      <c r="I93" s="63">
        <v>50.872099999999996</v>
      </c>
      <c r="J93" s="63">
        <v>2.2916666666666669E-2</v>
      </c>
      <c r="K93" s="63">
        <v>0.36551666666666666</v>
      </c>
      <c r="L93" s="63" t="s">
        <v>230</v>
      </c>
      <c r="M93" s="63">
        <v>100.54298333333334</v>
      </c>
      <c r="N93" s="61">
        <v>92.237331647359937</v>
      </c>
      <c r="O93" s="1"/>
    </row>
    <row r="94" spans="1:15">
      <c r="A94" s="63" t="s">
        <v>134</v>
      </c>
      <c r="B94" s="63" t="s">
        <v>173</v>
      </c>
      <c r="C94" s="63">
        <v>41.443650000000005</v>
      </c>
      <c r="D94" s="63">
        <v>7.9500000000000005E-3</v>
      </c>
      <c r="E94" s="63">
        <v>1.1183333333333332E-2</v>
      </c>
      <c r="F94" s="63">
        <v>8.7333333333333308E-3</v>
      </c>
      <c r="G94" s="63">
        <v>7.0861333333333336</v>
      </c>
      <c r="H94" s="63">
        <v>0.10781666666666667</v>
      </c>
      <c r="I94" s="63">
        <v>51.31633333333334</v>
      </c>
      <c r="J94" s="63">
        <v>1.7650000000000002E-2</v>
      </c>
      <c r="K94" s="63">
        <v>0.46036666666666665</v>
      </c>
      <c r="L94" s="63" t="s">
        <v>230</v>
      </c>
      <c r="M94" s="63">
        <v>100.46068333333334</v>
      </c>
      <c r="N94" s="61">
        <v>92.81156927438046</v>
      </c>
      <c r="O94" s="1"/>
    </row>
    <row r="95" spans="1:15">
      <c r="A95" s="63" t="s">
        <v>134</v>
      </c>
      <c r="B95" s="63" t="s">
        <v>174</v>
      </c>
      <c r="C95" s="63">
        <v>41.261183333333328</v>
      </c>
      <c r="D95" s="63">
        <v>7.3666666666666663E-3</v>
      </c>
      <c r="E95" s="63">
        <v>1.9766666666666668E-2</v>
      </c>
      <c r="F95" s="63">
        <v>1.0133333333333333E-2</v>
      </c>
      <c r="G95" s="63">
        <v>7.3860166666666673</v>
      </c>
      <c r="H95" s="63">
        <v>7.9833333333333326E-2</v>
      </c>
      <c r="I95" s="63">
        <v>51.084150000000001</v>
      </c>
      <c r="J95" s="63">
        <v>2.1716666666666665E-2</v>
      </c>
      <c r="K95" s="63">
        <v>0.34176666666666672</v>
      </c>
      <c r="L95" s="63" t="s">
        <v>230</v>
      </c>
      <c r="M95" s="63">
        <v>100.21593333333334</v>
      </c>
      <c r="N95" s="61">
        <v>92.498676353773234</v>
      </c>
      <c r="O95" s="1"/>
    </row>
    <row r="96" spans="1:15">
      <c r="A96" s="63" t="s">
        <v>134</v>
      </c>
      <c r="B96" s="63" t="s">
        <v>175</v>
      </c>
      <c r="C96" s="63">
        <v>41.216062499999992</v>
      </c>
      <c r="D96" s="63">
        <v>1.4E-2</v>
      </c>
      <c r="E96" s="63">
        <v>6.7500000000000004E-2</v>
      </c>
      <c r="F96" s="63">
        <v>1.4624999999999999E-2</v>
      </c>
      <c r="G96" s="63">
        <v>8.2725249999999981</v>
      </c>
      <c r="H96" s="63">
        <v>0.10965</v>
      </c>
      <c r="I96" s="63">
        <v>50.412075000000002</v>
      </c>
      <c r="J96" s="63">
        <v>6.9950000000000012E-2</v>
      </c>
      <c r="K96" s="63">
        <v>0.37262499999999998</v>
      </c>
      <c r="L96" s="63" t="s">
        <v>230</v>
      </c>
      <c r="M96" s="63">
        <v>100.5554625</v>
      </c>
      <c r="N96" s="61">
        <v>91.571645274875635</v>
      </c>
      <c r="O96" s="1"/>
    </row>
    <row r="97" spans="1:15">
      <c r="A97" s="63" t="s">
        <v>135</v>
      </c>
      <c r="B97" s="63" t="s">
        <v>96</v>
      </c>
      <c r="C97" s="63">
        <v>40.944266666666671</v>
      </c>
      <c r="D97" s="63">
        <v>6.2833333333333326E-3</v>
      </c>
      <c r="E97" s="63">
        <v>3.4116666666666663E-2</v>
      </c>
      <c r="F97" s="63">
        <v>2.1050000000000003E-2</v>
      </c>
      <c r="G97" s="63">
        <v>9.2121999999999993</v>
      </c>
      <c r="H97" s="63">
        <v>0.14158333333333334</v>
      </c>
      <c r="I97" s="63">
        <v>49.753083333333336</v>
      </c>
      <c r="J97" s="63">
        <v>4.4466666666666661E-2</v>
      </c>
      <c r="K97" s="63">
        <v>0.39111666666666672</v>
      </c>
      <c r="L97" s="63" t="s">
        <v>230</v>
      </c>
      <c r="M97" s="63">
        <v>100.57171666666665</v>
      </c>
      <c r="N97" s="61">
        <v>90.591721907008349</v>
      </c>
      <c r="O97" s="1"/>
    </row>
    <row r="98" spans="1:15">
      <c r="A98" s="63" t="s">
        <v>135</v>
      </c>
      <c r="B98" s="63" t="s">
        <v>97</v>
      </c>
      <c r="C98" s="63">
        <v>40.703250000000004</v>
      </c>
      <c r="D98" s="63">
        <v>3.3250000000000002E-2</v>
      </c>
      <c r="E98" s="63">
        <v>4.3099999999999999E-2</v>
      </c>
      <c r="F98" s="63">
        <v>2.2016666666666667E-2</v>
      </c>
      <c r="G98" s="63">
        <v>10.238433333333333</v>
      </c>
      <c r="H98" s="63">
        <v>0.14285</v>
      </c>
      <c r="I98" s="63">
        <v>49.419433333333338</v>
      </c>
      <c r="J98" s="63">
        <v>4.3333333333333335E-2</v>
      </c>
      <c r="K98" s="63">
        <v>0.40544999999999992</v>
      </c>
      <c r="L98" s="63" t="s">
        <v>230</v>
      </c>
      <c r="M98" s="63">
        <v>101.06575000000001</v>
      </c>
      <c r="N98" s="61">
        <v>89.589509804319121</v>
      </c>
      <c r="O98" s="1"/>
    </row>
    <row r="99" spans="1:15">
      <c r="A99" s="63" t="s">
        <v>135</v>
      </c>
      <c r="B99" s="63" t="s">
        <v>98</v>
      </c>
      <c r="C99" s="63">
        <v>40.768659999999997</v>
      </c>
      <c r="D99" s="63">
        <v>4.0340000000000001E-2</v>
      </c>
      <c r="E99" s="63">
        <v>3.458E-2</v>
      </c>
      <c r="F99" s="63">
        <v>1.2020000000000001E-2</v>
      </c>
      <c r="G99" s="63">
        <v>9.0148399999999995</v>
      </c>
      <c r="H99" s="63">
        <v>0.127</v>
      </c>
      <c r="I99" s="63">
        <v>49.811219999999999</v>
      </c>
      <c r="J99" s="63">
        <v>3.7520000000000005E-2</v>
      </c>
      <c r="K99" s="63">
        <v>0.38516000000000006</v>
      </c>
      <c r="L99" s="63" t="s">
        <v>230</v>
      </c>
      <c r="M99" s="63">
        <v>100.25501999999999</v>
      </c>
      <c r="N99" s="61">
        <v>90.784463003983845</v>
      </c>
      <c r="O99" s="1"/>
    </row>
    <row r="100" spans="1:15">
      <c r="A100" s="63" t="s">
        <v>135</v>
      </c>
      <c r="B100" s="63" t="s">
        <v>99</v>
      </c>
      <c r="C100" s="63">
        <v>40.984816666666667</v>
      </c>
      <c r="D100" s="63">
        <v>3.6166666666666669E-3</v>
      </c>
      <c r="E100" s="63">
        <v>5.9933333333333338E-2</v>
      </c>
      <c r="F100" s="63">
        <v>2.2133333333333328E-2</v>
      </c>
      <c r="G100" s="63">
        <v>9.0676333333333332</v>
      </c>
      <c r="H100" s="63">
        <v>0.14836666666666667</v>
      </c>
      <c r="I100" s="63">
        <v>50.28028333333333</v>
      </c>
      <c r="J100" s="63">
        <v>5.9599999999999993E-2</v>
      </c>
      <c r="K100" s="63">
        <v>0.42063333333333336</v>
      </c>
      <c r="L100" s="63" t="s">
        <v>230</v>
      </c>
      <c r="M100" s="63">
        <v>101.0711</v>
      </c>
      <c r="N100" s="61">
        <v>90.813983256830795</v>
      </c>
      <c r="O100" s="1"/>
    </row>
    <row r="101" spans="1:15">
      <c r="A101" s="63" t="s">
        <v>135</v>
      </c>
      <c r="B101" s="63" t="s">
        <v>100</v>
      </c>
      <c r="C101" s="63">
        <v>40.956000000000003</v>
      </c>
      <c r="D101" s="63">
        <v>3.3979999999999996E-2</v>
      </c>
      <c r="E101" s="63">
        <v>6.1140000000000007E-2</v>
      </c>
      <c r="F101" s="63">
        <v>1.7739999999999999E-2</v>
      </c>
      <c r="G101" s="63">
        <v>9.4676799999999997</v>
      </c>
      <c r="H101" s="63">
        <v>0.16111999999999999</v>
      </c>
      <c r="I101" s="63">
        <v>49.831159999999997</v>
      </c>
      <c r="J101" s="63">
        <v>5.0879999999999995E-2</v>
      </c>
      <c r="K101" s="63">
        <v>0.39047999999999999</v>
      </c>
      <c r="L101" s="63" t="s">
        <v>230</v>
      </c>
      <c r="M101" s="63">
        <v>100.99312</v>
      </c>
      <c r="N101" s="61">
        <v>90.369622417696931</v>
      </c>
      <c r="O101" s="1"/>
    </row>
    <row r="102" spans="1:15">
      <c r="A102" s="63" t="s">
        <v>135</v>
      </c>
      <c r="B102" s="63" t="s">
        <v>101</v>
      </c>
      <c r="C102" s="63">
        <v>40.496009999999998</v>
      </c>
      <c r="D102" s="63">
        <v>2.913E-2</v>
      </c>
      <c r="E102" s="63">
        <v>5.7160000000000002E-2</v>
      </c>
      <c r="F102" s="63">
        <v>2.5259999999999998E-2</v>
      </c>
      <c r="G102" s="63">
        <v>9.3877100000000002</v>
      </c>
      <c r="H102" s="63">
        <v>0.14728999999999998</v>
      </c>
      <c r="I102" s="63">
        <v>50.000209999999996</v>
      </c>
      <c r="J102" s="63">
        <v>5.8690000000000006E-2</v>
      </c>
      <c r="K102" s="63">
        <v>0.39659</v>
      </c>
      <c r="L102" s="63" t="s">
        <v>230</v>
      </c>
      <c r="M102" s="63">
        <v>100.62130999999999</v>
      </c>
      <c r="N102" s="61">
        <v>90.472425685440996</v>
      </c>
      <c r="O102" s="1"/>
    </row>
    <row r="103" spans="1:15">
      <c r="A103" s="63" t="s">
        <v>135</v>
      </c>
      <c r="B103" s="63" t="s">
        <v>102</v>
      </c>
      <c r="C103" s="63">
        <v>40.48146666666667</v>
      </c>
      <c r="D103" s="63">
        <v>4.0833333333333333E-2</v>
      </c>
      <c r="E103" s="63">
        <v>4.6699999999999998E-2</v>
      </c>
      <c r="F103" s="63">
        <v>1.3466666666666667E-2</v>
      </c>
      <c r="G103" s="63">
        <v>9.5035333333333352</v>
      </c>
      <c r="H103" s="63">
        <v>0.11473333333333334</v>
      </c>
      <c r="I103" s="63">
        <v>48.846399999999996</v>
      </c>
      <c r="J103" s="63">
        <v>7.273333333333333E-2</v>
      </c>
      <c r="K103" s="63">
        <v>0.38146666666666668</v>
      </c>
      <c r="L103" s="63" t="s">
        <v>230</v>
      </c>
      <c r="M103" s="63">
        <v>99.508733333333325</v>
      </c>
      <c r="N103" s="61">
        <v>90.161029131236646</v>
      </c>
      <c r="O103" s="1"/>
    </row>
    <row r="104" spans="1:15">
      <c r="A104" s="63" t="s">
        <v>135</v>
      </c>
      <c r="B104" s="63" t="s">
        <v>103</v>
      </c>
      <c r="C104" s="63">
        <v>40.075744444444446</v>
      </c>
      <c r="D104" s="63">
        <v>2.8E-3</v>
      </c>
      <c r="E104" s="63">
        <v>4.7766666666666652E-2</v>
      </c>
      <c r="F104" s="63">
        <v>1.8555555555555558E-2</v>
      </c>
      <c r="G104" s="63">
        <v>8.712955555555558</v>
      </c>
      <c r="H104" s="63">
        <v>0.14061111111111113</v>
      </c>
      <c r="I104" s="63">
        <v>50.659300000000002</v>
      </c>
      <c r="J104" s="63">
        <v>5.4744444444444443E-2</v>
      </c>
      <c r="K104" s="63">
        <v>0.43282222222222222</v>
      </c>
      <c r="L104" s="63" t="s">
        <v>230</v>
      </c>
      <c r="M104" s="63">
        <v>100.15364444444444</v>
      </c>
      <c r="N104" s="61">
        <v>91.201907759450037</v>
      </c>
      <c r="O104" s="1"/>
    </row>
    <row r="105" spans="1:15">
      <c r="A105" s="63" t="s">
        <v>135</v>
      </c>
      <c r="B105" s="63" t="s">
        <v>104</v>
      </c>
      <c r="C105" s="63">
        <v>40.6648</v>
      </c>
      <c r="D105" s="63">
        <v>1.2666666666666666E-3</v>
      </c>
      <c r="E105" s="63">
        <v>4.363333333333333E-2</v>
      </c>
      <c r="F105" s="63">
        <v>1.2166666666666668E-2</v>
      </c>
      <c r="G105" s="63">
        <v>8.35</v>
      </c>
      <c r="H105" s="63">
        <v>0.14203333333333334</v>
      </c>
      <c r="I105" s="63">
        <v>50.373799999999996</v>
      </c>
      <c r="J105" s="63">
        <v>5.6133333333333334E-2</v>
      </c>
      <c r="K105" s="63">
        <v>0.41339999999999999</v>
      </c>
      <c r="L105" s="63" t="s">
        <v>230</v>
      </c>
      <c r="M105" s="63">
        <v>100.07066666666665</v>
      </c>
      <c r="N105" s="61">
        <v>91.493511277299106</v>
      </c>
      <c r="O105" s="1"/>
    </row>
    <row r="106" spans="1:15">
      <c r="A106" s="63" t="s">
        <v>136</v>
      </c>
      <c r="B106" s="63" t="s">
        <v>105</v>
      </c>
      <c r="C106" s="63">
        <v>41.323233333333341</v>
      </c>
      <c r="D106" s="63" t="s">
        <v>230</v>
      </c>
      <c r="E106" s="63" t="s">
        <v>231</v>
      </c>
      <c r="F106" s="63" t="s">
        <v>230</v>
      </c>
      <c r="G106" s="63">
        <v>8.0385500000000008</v>
      </c>
      <c r="H106" s="63">
        <v>0.13154999999999997</v>
      </c>
      <c r="I106" s="63">
        <v>49.908516666666664</v>
      </c>
      <c r="J106" s="63" t="s">
        <v>231</v>
      </c>
      <c r="K106" s="63">
        <v>0.34090000000000004</v>
      </c>
      <c r="L106" s="63" t="s">
        <v>230</v>
      </c>
      <c r="M106" s="63">
        <v>99.938316666666665</v>
      </c>
      <c r="N106" s="61">
        <v>91.714489329387717</v>
      </c>
      <c r="O106" s="1"/>
    </row>
    <row r="107" spans="1:15">
      <c r="A107" s="63" t="s">
        <v>136</v>
      </c>
      <c r="B107" s="63" t="s">
        <v>106</v>
      </c>
      <c r="C107" s="63">
        <v>40.924116666666663</v>
      </c>
      <c r="D107" s="63" t="s">
        <v>230</v>
      </c>
      <c r="E107" s="63" t="s">
        <v>231</v>
      </c>
      <c r="F107" s="63" t="s">
        <v>230</v>
      </c>
      <c r="G107" s="63">
        <v>8.9647333333333332</v>
      </c>
      <c r="H107" s="63">
        <v>0.11453333333333333</v>
      </c>
      <c r="I107" s="63">
        <v>49.369083333333329</v>
      </c>
      <c r="J107" s="63" t="s">
        <v>231</v>
      </c>
      <c r="K107" s="63">
        <v>0.3412</v>
      </c>
      <c r="L107" s="63" t="s">
        <v>230</v>
      </c>
      <c r="M107" s="63">
        <v>99.802866666666674</v>
      </c>
      <c r="N107" s="61">
        <v>90.756463700121486</v>
      </c>
    </row>
    <row r="108" spans="1:15">
      <c r="A108" s="63" t="s">
        <v>136</v>
      </c>
      <c r="B108" s="63" t="s">
        <v>107</v>
      </c>
      <c r="C108" s="63">
        <v>41.321783333333336</v>
      </c>
      <c r="D108" s="63" t="s">
        <v>230</v>
      </c>
      <c r="E108" s="63" t="s">
        <v>231</v>
      </c>
      <c r="F108" s="63" t="s">
        <v>230</v>
      </c>
      <c r="G108" s="63">
        <v>8.38415</v>
      </c>
      <c r="H108" s="63">
        <v>0.12468333333333335</v>
      </c>
      <c r="I108" s="63">
        <v>49.926916666666671</v>
      </c>
      <c r="J108" s="63" t="s">
        <v>231</v>
      </c>
      <c r="K108" s="63">
        <v>0.3056166666666667</v>
      </c>
      <c r="L108" s="63" t="s">
        <v>230</v>
      </c>
      <c r="M108" s="63">
        <v>100.14456666666666</v>
      </c>
      <c r="N108" s="61">
        <v>91.39184620284982</v>
      </c>
    </row>
    <row r="109" spans="1:15">
      <c r="A109" s="63" t="s">
        <v>136</v>
      </c>
      <c r="B109" s="63" t="s">
        <v>108</v>
      </c>
      <c r="C109" s="63">
        <v>40.918999999999997</v>
      </c>
      <c r="D109" s="63" t="s">
        <v>230</v>
      </c>
      <c r="E109" s="63" t="s">
        <v>231</v>
      </c>
      <c r="F109" s="63" t="s">
        <v>230</v>
      </c>
      <c r="G109" s="63">
        <v>8.9517166666666679</v>
      </c>
      <c r="H109" s="63">
        <v>0.14585000000000001</v>
      </c>
      <c r="I109" s="63">
        <v>49.274183333333326</v>
      </c>
      <c r="J109" s="63" t="s">
        <v>231</v>
      </c>
      <c r="K109" s="63">
        <v>0.35040000000000004</v>
      </c>
      <c r="L109" s="63" t="s">
        <v>230</v>
      </c>
      <c r="M109" s="63">
        <v>99.730483333333339</v>
      </c>
      <c r="N109" s="61">
        <v>90.752511131140494</v>
      </c>
    </row>
    <row r="110" spans="1:15">
      <c r="A110" s="63" t="s">
        <v>136</v>
      </c>
      <c r="B110" s="63" t="s">
        <v>109</v>
      </c>
      <c r="C110" s="63">
        <v>40.897666666666659</v>
      </c>
      <c r="D110" s="63" t="s">
        <v>230</v>
      </c>
      <c r="E110" s="63" t="s">
        <v>231</v>
      </c>
      <c r="F110" s="63" t="s">
        <v>230</v>
      </c>
      <c r="G110" s="63">
        <v>8.6502333333333343</v>
      </c>
      <c r="H110" s="63">
        <v>0.1176</v>
      </c>
      <c r="I110" s="63">
        <v>49.484550000000006</v>
      </c>
      <c r="J110" s="63" t="s">
        <v>231</v>
      </c>
      <c r="K110" s="63">
        <v>0.3455333333333333</v>
      </c>
      <c r="L110" s="63" t="s">
        <v>230</v>
      </c>
      <c r="M110" s="63">
        <v>99.57556666666666</v>
      </c>
      <c r="N110" s="61">
        <v>91.070742482130868</v>
      </c>
    </row>
    <row r="111" spans="1:15">
      <c r="A111" s="63" t="s">
        <v>136</v>
      </c>
      <c r="B111" s="63" t="s">
        <v>110</v>
      </c>
      <c r="C111" s="63">
        <v>41.246587500000004</v>
      </c>
      <c r="D111" s="63" t="s">
        <v>230</v>
      </c>
      <c r="E111" s="63" t="s">
        <v>231</v>
      </c>
      <c r="F111" s="63" t="s">
        <v>230</v>
      </c>
      <c r="G111" s="63">
        <v>8.6879125000000013</v>
      </c>
      <c r="H111" s="63">
        <v>0.10842499999999999</v>
      </c>
      <c r="I111" s="63">
        <v>49.495787500000006</v>
      </c>
      <c r="J111" s="63" t="s">
        <v>231</v>
      </c>
      <c r="K111" s="63">
        <v>0.30942500000000001</v>
      </c>
      <c r="L111" s="63" t="s">
        <v>230</v>
      </c>
      <c r="M111" s="63">
        <v>99.916725000000014</v>
      </c>
      <c r="N111" s="61">
        <v>91.037187603398607</v>
      </c>
    </row>
    <row r="112" spans="1:15">
      <c r="A112" s="63" t="s">
        <v>136</v>
      </c>
      <c r="B112" s="63" t="s">
        <v>111</v>
      </c>
      <c r="C112" s="63">
        <v>41.120514285714286</v>
      </c>
      <c r="D112" s="63" t="s">
        <v>230</v>
      </c>
      <c r="E112" s="63" t="s">
        <v>231</v>
      </c>
      <c r="F112" s="63" t="s">
        <v>230</v>
      </c>
      <c r="G112" s="63">
        <v>8.4935714285714283</v>
      </c>
      <c r="H112" s="63">
        <v>0.12051428571428573</v>
      </c>
      <c r="I112" s="63">
        <v>49.685342857142857</v>
      </c>
      <c r="J112" s="63" t="s">
        <v>231</v>
      </c>
      <c r="K112" s="63">
        <v>0.32428571428571429</v>
      </c>
      <c r="L112" s="63" t="s">
        <v>230</v>
      </c>
      <c r="M112" s="63">
        <v>99.823599999999985</v>
      </c>
      <c r="N112" s="61">
        <v>91.250640756190876</v>
      </c>
    </row>
    <row r="113" spans="1:14">
      <c r="A113" s="63" t="s">
        <v>137</v>
      </c>
      <c r="B113" s="63" t="s">
        <v>81</v>
      </c>
      <c r="C113" s="63">
        <v>40.98</v>
      </c>
      <c r="D113" s="63" t="s">
        <v>230</v>
      </c>
      <c r="E113" s="63">
        <v>6.3E-2</v>
      </c>
      <c r="F113" s="63" t="s">
        <v>230</v>
      </c>
      <c r="G113" s="63">
        <v>9.49</v>
      </c>
      <c r="H113" s="63">
        <v>0.129</v>
      </c>
      <c r="I113" s="63">
        <v>49.21</v>
      </c>
      <c r="J113" s="63">
        <v>6.8000000000000005E-2</v>
      </c>
      <c r="K113" s="63">
        <v>0.29399999999999998</v>
      </c>
      <c r="L113" s="63" t="s">
        <v>230</v>
      </c>
      <c r="M113" s="63">
        <v>100.23399999999999</v>
      </c>
      <c r="N113" s="61">
        <v>90.239180865734923</v>
      </c>
    </row>
    <row r="114" spans="1:14">
      <c r="A114" s="63" t="s">
        <v>137</v>
      </c>
      <c r="B114" s="63" t="s">
        <v>88</v>
      </c>
      <c r="C114" s="63">
        <v>40.53</v>
      </c>
      <c r="D114" s="63" t="s">
        <v>230</v>
      </c>
      <c r="E114" s="63">
        <v>0.02</v>
      </c>
      <c r="F114" s="63" t="s">
        <v>230</v>
      </c>
      <c r="G114" s="63">
        <v>9.6999999999999993</v>
      </c>
      <c r="H114" s="63">
        <v>0.12</v>
      </c>
      <c r="I114" s="63">
        <v>49.03</v>
      </c>
      <c r="J114" s="63">
        <v>0.04</v>
      </c>
      <c r="K114" s="63">
        <v>0.32600000000000001</v>
      </c>
      <c r="L114" s="63" t="s">
        <v>230</v>
      </c>
      <c r="M114" s="63">
        <v>99.766000000000005</v>
      </c>
      <c r="N114" s="61">
        <v>90.011793141325683</v>
      </c>
    </row>
    <row r="115" spans="1:14">
      <c r="A115" s="63" t="s">
        <v>137</v>
      </c>
      <c r="B115" s="63" t="s">
        <v>90</v>
      </c>
      <c r="C115" s="63">
        <v>39.69</v>
      </c>
      <c r="D115" s="63" t="s">
        <v>230</v>
      </c>
      <c r="E115" s="63">
        <v>0.01</v>
      </c>
      <c r="F115" s="63" t="s">
        <v>230</v>
      </c>
      <c r="G115" s="63">
        <v>12.98</v>
      </c>
      <c r="H115" s="63">
        <v>0.1</v>
      </c>
      <c r="I115" s="63">
        <v>46.09</v>
      </c>
      <c r="J115" s="63">
        <v>0.05</v>
      </c>
      <c r="K115" s="63">
        <v>0.22</v>
      </c>
      <c r="L115" s="63" t="s">
        <v>230</v>
      </c>
      <c r="M115" s="63">
        <v>99.14</v>
      </c>
      <c r="N115" s="61">
        <v>86.358792388530887</v>
      </c>
    </row>
    <row r="116" spans="1:14">
      <c r="A116" s="63" t="s">
        <v>137</v>
      </c>
      <c r="B116" s="63" t="s">
        <v>77</v>
      </c>
      <c r="C116" s="63">
        <v>40.799999999999997</v>
      </c>
      <c r="D116" s="63" t="s">
        <v>230</v>
      </c>
      <c r="E116" s="63">
        <v>0.02</v>
      </c>
      <c r="F116" s="63" t="s">
        <v>230</v>
      </c>
      <c r="G116" s="63">
        <v>9.6999999999999993</v>
      </c>
      <c r="H116" s="63">
        <v>0.1</v>
      </c>
      <c r="I116" s="63">
        <v>48.9</v>
      </c>
      <c r="J116" s="63">
        <v>0.04</v>
      </c>
      <c r="K116" s="63">
        <v>0.32</v>
      </c>
      <c r="L116" s="63" t="s">
        <v>230</v>
      </c>
      <c r="M116" s="63">
        <v>99.88</v>
      </c>
      <c r="N116" s="61">
        <v>89.987898191131748</v>
      </c>
    </row>
    <row r="117" spans="1:14">
      <c r="A117" s="63" t="s">
        <v>137</v>
      </c>
      <c r="B117" s="63" t="s">
        <v>91</v>
      </c>
      <c r="C117" s="63">
        <v>39.799999999999997</v>
      </c>
      <c r="D117" s="63" t="s">
        <v>230</v>
      </c>
      <c r="E117" s="63">
        <v>0.01</v>
      </c>
      <c r="F117" s="63" t="s">
        <v>230</v>
      </c>
      <c r="G117" s="63">
        <v>11.95</v>
      </c>
      <c r="H117" s="63">
        <v>0.1</v>
      </c>
      <c r="I117" s="63">
        <v>47.11</v>
      </c>
      <c r="J117" s="63">
        <v>0.05</v>
      </c>
      <c r="K117" s="63">
        <v>0.32</v>
      </c>
      <c r="L117" s="63" t="s">
        <v>230</v>
      </c>
      <c r="M117" s="63">
        <v>99.339999999999989</v>
      </c>
      <c r="N117" s="61">
        <v>87.54448053421774</v>
      </c>
    </row>
    <row r="118" spans="1:14">
      <c r="A118" s="63" t="s">
        <v>137</v>
      </c>
      <c r="B118" s="63" t="s">
        <v>79</v>
      </c>
      <c r="C118" s="63">
        <v>40.93</v>
      </c>
      <c r="D118" s="63" t="s">
        <v>230</v>
      </c>
      <c r="E118" s="63">
        <v>0.03</v>
      </c>
      <c r="F118" s="63" t="s">
        <v>230</v>
      </c>
      <c r="G118" s="63">
        <v>8.86</v>
      </c>
      <c r="H118" s="63">
        <v>0.09</v>
      </c>
      <c r="I118" s="63">
        <v>49.24</v>
      </c>
      <c r="J118" s="63">
        <v>0.04</v>
      </c>
      <c r="K118" s="63">
        <v>0.37</v>
      </c>
      <c r="L118" s="63" t="s">
        <v>230</v>
      </c>
      <c r="M118" s="63">
        <v>99.560000000000016</v>
      </c>
      <c r="N118" s="61">
        <v>90.832801020397682</v>
      </c>
    </row>
    <row r="119" spans="1:14">
      <c r="A119" s="63" t="s">
        <v>137</v>
      </c>
      <c r="B119" s="63" t="s">
        <v>82</v>
      </c>
      <c r="C119" s="63">
        <v>41.37</v>
      </c>
      <c r="D119" s="63" t="s">
        <v>230</v>
      </c>
      <c r="E119" s="63">
        <v>4.3999999999999997E-2</v>
      </c>
      <c r="F119" s="63" t="s">
        <v>230</v>
      </c>
      <c r="G119" s="63">
        <v>8.3800000000000008</v>
      </c>
      <c r="H119" s="63">
        <v>0.13300000000000001</v>
      </c>
      <c r="I119" s="63">
        <v>49.7</v>
      </c>
      <c r="J119" s="63">
        <v>5.6000000000000001E-2</v>
      </c>
      <c r="K119" s="63">
        <v>0.36</v>
      </c>
      <c r="L119" s="63" t="s">
        <v>230</v>
      </c>
      <c r="M119" s="63">
        <v>100.04300000000001</v>
      </c>
      <c r="N119" s="61">
        <v>91.35985001505631</v>
      </c>
    </row>
    <row r="120" spans="1:14">
      <c r="A120" s="63" t="s">
        <v>137</v>
      </c>
      <c r="B120" s="63" t="s">
        <v>76</v>
      </c>
      <c r="C120" s="63">
        <v>40.56</v>
      </c>
      <c r="D120" s="63" t="s">
        <v>230</v>
      </c>
      <c r="E120" s="63">
        <v>0.04</v>
      </c>
      <c r="F120" s="63" t="s">
        <v>230</v>
      </c>
      <c r="G120" s="63">
        <v>10.18</v>
      </c>
      <c r="H120" s="63">
        <v>0.13300000000000001</v>
      </c>
      <c r="I120" s="63">
        <v>48.73</v>
      </c>
      <c r="J120" s="63">
        <v>5.0999999999999997E-2</v>
      </c>
      <c r="K120" s="63">
        <v>0.32300000000000001</v>
      </c>
      <c r="L120" s="63" t="s">
        <v>230</v>
      </c>
      <c r="M120" s="63">
        <v>100.017</v>
      </c>
      <c r="N120" s="61">
        <v>89.511606084052815</v>
      </c>
    </row>
    <row r="121" spans="1:14">
      <c r="A121" s="63" t="s">
        <v>137</v>
      </c>
      <c r="B121" s="63" t="s">
        <v>86</v>
      </c>
      <c r="C121" s="63">
        <v>41.3</v>
      </c>
      <c r="D121" s="63" t="s">
        <v>230</v>
      </c>
      <c r="E121" s="63">
        <v>0.02</v>
      </c>
      <c r="F121" s="63" t="s">
        <v>230</v>
      </c>
      <c r="G121" s="63">
        <v>9.14</v>
      </c>
      <c r="H121" s="63">
        <v>0.12</v>
      </c>
      <c r="I121" s="63">
        <v>49.2</v>
      </c>
      <c r="J121" s="63">
        <v>0.05</v>
      </c>
      <c r="K121" s="63">
        <v>0.38</v>
      </c>
      <c r="L121" s="63" t="s">
        <v>230</v>
      </c>
      <c r="M121" s="63">
        <v>100.21</v>
      </c>
      <c r="N121" s="61">
        <v>90.563468107749173</v>
      </c>
    </row>
    <row r="122" spans="1:14">
      <c r="A122" s="63" t="s">
        <v>137</v>
      </c>
      <c r="B122" s="63" t="s">
        <v>85</v>
      </c>
      <c r="C122" s="63">
        <v>40.020000000000003</v>
      </c>
      <c r="D122" s="63" t="s">
        <v>230</v>
      </c>
      <c r="E122" s="63">
        <v>0.02</v>
      </c>
      <c r="F122" s="63" t="s">
        <v>230</v>
      </c>
      <c r="G122" s="63">
        <v>9.3699999999999992</v>
      </c>
      <c r="H122" s="63">
        <v>0.08</v>
      </c>
      <c r="I122" s="63">
        <v>49.09</v>
      </c>
      <c r="J122" s="63">
        <v>0.06</v>
      </c>
      <c r="K122" s="63">
        <v>0.35</v>
      </c>
      <c r="L122" s="63" t="s">
        <v>230</v>
      </c>
      <c r="M122" s="63">
        <v>98.990000000000009</v>
      </c>
      <c r="N122" s="61">
        <v>90.329389182727866</v>
      </c>
    </row>
    <row r="123" spans="1:14">
      <c r="A123" s="63" t="s">
        <v>137</v>
      </c>
      <c r="B123" s="63" t="s">
        <v>73</v>
      </c>
      <c r="C123" s="63">
        <v>40.1</v>
      </c>
      <c r="D123" s="63" t="s">
        <v>230</v>
      </c>
      <c r="E123" s="63">
        <v>0.03</v>
      </c>
      <c r="F123" s="63" t="s">
        <v>230</v>
      </c>
      <c r="G123" s="63">
        <v>12.17</v>
      </c>
      <c r="H123" s="63">
        <v>0.11</v>
      </c>
      <c r="I123" s="63">
        <v>46.79</v>
      </c>
      <c r="J123" s="63">
        <v>0.05</v>
      </c>
      <c r="K123" s="63">
        <v>0.3</v>
      </c>
      <c r="L123" s="63" t="s">
        <v>230</v>
      </c>
      <c r="M123" s="63">
        <v>99.55</v>
      </c>
      <c r="N123" s="61">
        <v>87.268660058081991</v>
      </c>
    </row>
    <row r="124" spans="1:14">
      <c r="A124" s="63" t="s">
        <v>137</v>
      </c>
      <c r="B124" s="63" t="s">
        <v>80</v>
      </c>
      <c r="C124" s="63">
        <v>40.64</v>
      </c>
      <c r="D124" s="63" t="s">
        <v>230</v>
      </c>
      <c r="E124" s="63">
        <v>0.03</v>
      </c>
      <c r="F124" s="63" t="s">
        <v>230</v>
      </c>
      <c r="G124" s="63">
        <v>8.61</v>
      </c>
      <c r="H124" s="63">
        <v>0.1</v>
      </c>
      <c r="I124" s="63">
        <v>49.79</v>
      </c>
      <c r="J124" s="63">
        <v>0.05</v>
      </c>
      <c r="K124" s="63">
        <v>0.38</v>
      </c>
      <c r="L124" s="63" t="s">
        <v>230</v>
      </c>
      <c r="M124" s="63">
        <v>99.6</v>
      </c>
      <c r="N124" s="61">
        <v>91.158304803454399</v>
      </c>
    </row>
    <row r="125" spans="1:14">
      <c r="A125" s="63" t="s">
        <v>137</v>
      </c>
      <c r="B125" s="63" t="s">
        <v>78</v>
      </c>
      <c r="C125" s="63">
        <v>41.05</v>
      </c>
      <c r="D125" s="63" t="s">
        <v>230</v>
      </c>
      <c r="E125" s="63">
        <v>2.4E-2</v>
      </c>
      <c r="F125" s="63" t="s">
        <v>230</v>
      </c>
      <c r="G125" s="63">
        <v>8.16</v>
      </c>
      <c r="H125" s="63">
        <v>0.11899999999999999</v>
      </c>
      <c r="I125" s="63">
        <v>50.54</v>
      </c>
      <c r="J125" s="63">
        <v>2.1000000000000001E-2</v>
      </c>
      <c r="K125" s="63">
        <v>0.318</v>
      </c>
      <c r="L125" s="63" t="s">
        <v>230</v>
      </c>
      <c r="M125" s="63">
        <v>100.232</v>
      </c>
      <c r="N125" s="61">
        <v>91.696065827859414</v>
      </c>
    </row>
    <row r="126" spans="1:14">
      <c r="A126" s="63" t="s">
        <v>137</v>
      </c>
      <c r="B126" s="63" t="s">
        <v>92</v>
      </c>
      <c r="C126" s="63">
        <v>40.42</v>
      </c>
      <c r="D126" s="63" t="s">
        <v>230</v>
      </c>
      <c r="E126" s="63">
        <v>0.02</v>
      </c>
      <c r="F126" s="63" t="s">
        <v>230</v>
      </c>
      <c r="G126" s="63">
        <v>8.48</v>
      </c>
      <c r="H126" s="63">
        <v>0.09</v>
      </c>
      <c r="I126" s="63">
        <v>50.07</v>
      </c>
      <c r="J126" s="63">
        <v>0.04</v>
      </c>
      <c r="K126" s="63">
        <v>0.38</v>
      </c>
      <c r="L126" s="63" t="s">
        <v>230</v>
      </c>
      <c r="M126" s="63">
        <v>99.500000000000014</v>
      </c>
      <c r="N126" s="61">
        <v>91.324694769225843</v>
      </c>
    </row>
    <row r="127" spans="1:14">
      <c r="A127" s="63" t="s">
        <v>137</v>
      </c>
      <c r="B127" s="63" t="s">
        <v>112</v>
      </c>
      <c r="C127" s="63">
        <v>40.9</v>
      </c>
      <c r="D127" s="63" t="s">
        <v>230</v>
      </c>
      <c r="E127" s="63">
        <v>0.02</v>
      </c>
      <c r="F127" s="63" t="s">
        <v>230</v>
      </c>
      <c r="G127" s="63">
        <v>8.75</v>
      </c>
      <c r="H127" s="63">
        <v>0.12</v>
      </c>
      <c r="I127" s="63">
        <v>49.3</v>
      </c>
      <c r="J127" s="63">
        <v>0.04</v>
      </c>
      <c r="K127" s="63">
        <v>0.35</v>
      </c>
      <c r="L127" s="63" t="s">
        <v>230</v>
      </c>
      <c r="M127" s="63">
        <v>99.48</v>
      </c>
      <c r="N127" s="61">
        <v>90.946331418829573</v>
      </c>
    </row>
    <row r="128" spans="1:14">
      <c r="A128" s="63" t="s">
        <v>137</v>
      </c>
      <c r="B128" s="63" t="s">
        <v>89</v>
      </c>
      <c r="C128" s="63">
        <v>40.72</v>
      </c>
      <c r="D128" s="63" t="s">
        <v>230</v>
      </c>
      <c r="E128" s="63">
        <v>3.9E-2</v>
      </c>
      <c r="F128" s="63" t="s">
        <v>230</v>
      </c>
      <c r="G128" s="63">
        <v>10.29</v>
      </c>
      <c r="H128" s="63">
        <v>0.13400000000000001</v>
      </c>
      <c r="I128" s="63">
        <v>48.45</v>
      </c>
      <c r="J128" s="63">
        <v>7.1999999999999995E-2</v>
      </c>
      <c r="K128" s="63">
        <v>0.34</v>
      </c>
      <c r="L128" s="63" t="s">
        <v>230</v>
      </c>
      <c r="M128" s="63">
        <v>100.04500000000002</v>
      </c>
      <c r="N128" s="61">
        <v>89.355590011292875</v>
      </c>
    </row>
    <row r="129" spans="1:14">
      <c r="A129" s="63" t="s">
        <v>137</v>
      </c>
      <c r="B129" s="63" t="s">
        <v>113</v>
      </c>
      <c r="C129" s="63">
        <v>40.909999999999997</v>
      </c>
      <c r="D129" s="63" t="s">
        <v>230</v>
      </c>
      <c r="E129" s="63">
        <v>0.02</v>
      </c>
      <c r="F129" s="63" t="s">
        <v>230</v>
      </c>
      <c r="G129" s="63">
        <v>9.1199999999999992</v>
      </c>
      <c r="H129" s="63">
        <v>9.8000000000000004E-2</v>
      </c>
      <c r="I129" s="63">
        <v>49.58</v>
      </c>
      <c r="J129" s="63">
        <v>3.6999999999999998E-2</v>
      </c>
      <c r="K129" s="63">
        <v>0.33100000000000002</v>
      </c>
      <c r="L129" s="63" t="s">
        <v>230</v>
      </c>
      <c r="M129" s="63">
        <v>100.096</v>
      </c>
      <c r="N129" s="61">
        <v>90.647603387297096</v>
      </c>
    </row>
    <row r="130" spans="1:14">
      <c r="A130" s="63" t="s">
        <v>137</v>
      </c>
      <c r="B130" s="63" t="s">
        <v>84</v>
      </c>
      <c r="C130" s="63">
        <v>41.05</v>
      </c>
      <c r="D130" s="63" t="s">
        <v>230</v>
      </c>
      <c r="E130" s="63">
        <v>3.1E-2</v>
      </c>
      <c r="F130" s="63" t="s">
        <v>230</v>
      </c>
      <c r="G130" s="63">
        <v>8.9700000000000006</v>
      </c>
      <c r="H130" s="63">
        <v>0.125</v>
      </c>
      <c r="I130" s="63">
        <v>49.74</v>
      </c>
      <c r="J130" s="63">
        <v>4.7E-2</v>
      </c>
      <c r="K130" s="63">
        <v>0.34200000000000003</v>
      </c>
      <c r="L130" s="63" t="s">
        <v>230</v>
      </c>
      <c r="M130" s="63">
        <v>100.30499999999999</v>
      </c>
      <c r="N130" s="61">
        <v>90.814167117711179</v>
      </c>
    </row>
    <row r="131" spans="1:14">
      <c r="A131" s="63" t="s">
        <v>137</v>
      </c>
      <c r="B131" s="63" t="s">
        <v>87</v>
      </c>
      <c r="C131" s="63">
        <v>40.22</v>
      </c>
      <c r="D131" s="63" t="s">
        <v>230</v>
      </c>
      <c r="E131" s="63">
        <v>3.0000000000000001E-3</v>
      </c>
      <c r="F131" s="63" t="s">
        <v>230</v>
      </c>
      <c r="G131" s="63">
        <v>12.69</v>
      </c>
      <c r="H131" s="63">
        <v>0.125</v>
      </c>
      <c r="I131" s="63">
        <v>46.84</v>
      </c>
      <c r="J131" s="63">
        <v>6.3E-2</v>
      </c>
      <c r="K131" s="63">
        <v>0.22800000000000001</v>
      </c>
      <c r="L131" s="63" t="s">
        <v>230</v>
      </c>
      <c r="M131" s="63">
        <v>100.169</v>
      </c>
      <c r="N131" s="61">
        <v>86.808735211295954</v>
      </c>
    </row>
    <row r="132" spans="1:14">
      <c r="A132" s="63" t="s">
        <v>137</v>
      </c>
      <c r="B132" s="63" t="s">
        <v>83</v>
      </c>
      <c r="C132" s="63">
        <v>40.119999999999997</v>
      </c>
      <c r="D132" s="63" t="s">
        <v>230</v>
      </c>
      <c r="E132" s="63">
        <v>0.04</v>
      </c>
      <c r="F132" s="63" t="s">
        <v>230</v>
      </c>
      <c r="G132" s="63">
        <v>10.199999999999999</v>
      </c>
      <c r="H132" s="63">
        <v>0.12</v>
      </c>
      <c r="I132" s="63">
        <v>48.71</v>
      </c>
      <c r="J132" s="63">
        <v>0.05</v>
      </c>
      <c r="K132" s="63">
        <v>0.34</v>
      </c>
      <c r="L132" s="63" t="s">
        <v>230</v>
      </c>
      <c r="M132" s="63">
        <v>99.58</v>
      </c>
      <c r="N132" s="61">
        <v>89.489304627214366</v>
      </c>
    </row>
    <row r="133" spans="1:14" s="26" customFormat="1">
      <c r="A133" s="63" t="s">
        <v>138</v>
      </c>
      <c r="B133" s="63" t="s">
        <v>93</v>
      </c>
      <c r="C133" s="63">
        <v>40.906300000000002</v>
      </c>
      <c r="D133" s="63" t="s">
        <v>230</v>
      </c>
      <c r="E133" s="63">
        <v>4.2819999999999997E-2</v>
      </c>
      <c r="F133" s="63">
        <v>1.5819999999999997E-2</v>
      </c>
      <c r="G133" s="63">
        <v>8.1757200000000001</v>
      </c>
      <c r="H133" s="63">
        <v>0.11040000000000001</v>
      </c>
      <c r="I133" s="63">
        <v>50.065240000000003</v>
      </c>
      <c r="J133" s="63">
        <v>4.2959999999999998E-2</v>
      </c>
      <c r="K133" s="63">
        <v>0.38231999999999999</v>
      </c>
      <c r="L133" s="63" t="s">
        <v>230</v>
      </c>
      <c r="M133" s="63">
        <v>99.741520000000008</v>
      </c>
      <c r="N133" s="62">
        <v>91.609134481136209</v>
      </c>
    </row>
    <row r="134" spans="1:14" s="26" customFormat="1">
      <c r="A134" s="63" t="s">
        <v>138</v>
      </c>
      <c r="B134" s="63" t="s">
        <v>94</v>
      </c>
      <c r="C134" s="63">
        <v>40.730519999999999</v>
      </c>
      <c r="D134" s="63" t="s">
        <v>230</v>
      </c>
      <c r="E134" s="63">
        <v>2.6720000000000001E-2</v>
      </c>
      <c r="F134" s="63">
        <v>9.8600000000000007E-3</v>
      </c>
      <c r="G134" s="63">
        <v>9.0087200000000003</v>
      </c>
      <c r="H134" s="63">
        <v>0.10600000000000001</v>
      </c>
      <c r="I134" s="63">
        <v>49.293120000000002</v>
      </c>
      <c r="J134" s="63">
        <v>4.5920000000000002E-2</v>
      </c>
      <c r="K134" s="63">
        <v>0.39303999999999994</v>
      </c>
      <c r="L134" s="63" t="s">
        <v>230</v>
      </c>
      <c r="M134" s="63">
        <v>99.613900000000015</v>
      </c>
      <c r="N134" s="62">
        <v>90.702342221675451</v>
      </c>
    </row>
    <row r="135" spans="1:14" s="26" customFormat="1">
      <c r="A135" s="63" t="s">
        <v>138</v>
      </c>
      <c r="B135" s="63" t="s">
        <v>114</v>
      </c>
      <c r="C135" s="63">
        <v>40.544550000000001</v>
      </c>
      <c r="D135" s="63" t="s">
        <v>230</v>
      </c>
      <c r="E135" s="63">
        <v>2.0074999999999999E-2</v>
      </c>
      <c r="F135" s="63">
        <v>1.4525E-2</v>
      </c>
      <c r="G135" s="63">
        <v>9.2474249999999998</v>
      </c>
      <c r="H135" s="63">
        <v>0.1099</v>
      </c>
      <c r="I135" s="63">
        <v>49.211874999999999</v>
      </c>
      <c r="J135" s="63">
        <v>4.7199999999999992E-2</v>
      </c>
      <c r="K135" s="63">
        <v>0.38364999999999999</v>
      </c>
      <c r="L135" s="63" t="s">
        <v>230</v>
      </c>
      <c r="M135" s="63">
        <v>99.579125000000005</v>
      </c>
      <c r="N135" s="62">
        <v>90.465217099998583</v>
      </c>
    </row>
    <row r="136" spans="1:14" s="26" customFormat="1">
      <c r="A136" s="63" t="s">
        <v>138</v>
      </c>
      <c r="B136" s="63" t="s">
        <v>115</v>
      </c>
      <c r="C136" s="63">
        <v>40.300399999999996</v>
      </c>
      <c r="D136" s="63" t="s">
        <v>230</v>
      </c>
      <c r="E136" s="63">
        <v>3.1300000000000001E-2</v>
      </c>
      <c r="F136" s="63">
        <v>1.66E-2</v>
      </c>
      <c r="G136" s="63">
        <v>11.144500000000001</v>
      </c>
      <c r="H136" s="63">
        <v>0.12495000000000001</v>
      </c>
      <c r="I136" s="63">
        <v>47.629149999999996</v>
      </c>
      <c r="J136" s="63">
        <v>5.5199999999999999E-2</v>
      </c>
      <c r="K136" s="63">
        <v>0.37009999999999998</v>
      </c>
      <c r="L136" s="63" t="s">
        <v>230</v>
      </c>
      <c r="M136" s="63">
        <v>99.672200000000004</v>
      </c>
      <c r="N136" s="62">
        <v>88.398575978961773</v>
      </c>
    </row>
    <row r="137" spans="1:14">
      <c r="A137" s="63" t="s">
        <v>138</v>
      </c>
      <c r="B137" s="63" t="s">
        <v>116</v>
      </c>
      <c r="C137" s="63">
        <v>40.841900000000003</v>
      </c>
      <c r="D137" s="63" t="s">
        <v>230</v>
      </c>
      <c r="E137" s="63">
        <v>6.5733333333333324E-2</v>
      </c>
      <c r="F137" s="63">
        <v>2.1599999999999998E-2</v>
      </c>
      <c r="G137" s="63">
        <v>8.7055333333333333</v>
      </c>
      <c r="H137" s="63">
        <v>0.11259999999999999</v>
      </c>
      <c r="I137" s="63">
        <v>49.716949999999997</v>
      </c>
      <c r="J137" s="63">
        <v>5.4300000000000008E-2</v>
      </c>
      <c r="K137" s="63">
        <v>0.40101666666666663</v>
      </c>
      <c r="L137" s="63" t="s">
        <v>230</v>
      </c>
      <c r="M137" s="63">
        <v>99.919650000000004</v>
      </c>
      <c r="N137" s="61">
        <v>91.057013398094512</v>
      </c>
    </row>
    <row r="138" spans="1:14">
      <c r="A138" s="63" t="s">
        <v>138</v>
      </c>
      <c r="B138" s="63" t="s">
        <v>117</v>
      </c>
      <c r="C138" s="63">
        <v>40.719859999999997</v>
      </c>
      <c r="D138" s="63" t="s">
        <v>230</v>
      </c>
      <c r="E138" s="63">
        <v>3.5739999999999994E-2</v>
      </c>
      <c r="F138" s="63">
        <v>1.24E-2</v>
      </c>
      <c r="G138" s="63">
        <v>8.5659999999999989</v>
      </c>
      <c r="H138" s="63">
        <v>0.10796000000000001</v>
      </c>
      <c r="I138" s="63">
        <v>49.554240000000007</v>
      </c>
      <c r="J138" s="63">
        <v>4.292E-2</v>
      </c>
      <c r="K138" s="63">
        <v>0.40126000000000001</v>
      </c>
      <c r="L138" s="63" t="s">
        <v>230</v>
      </c>
      <c r="M138" s="63">
        <v>99.440399999999997</v>
      </c>
      <c r="N138" s="61">
        <v>91.16134378196567</v>
      </c>
    </row>
    <row r="139" spans="1:14">
      <c r="A139" s="63" t="s">
        <v>138</v>
      </c>
      <c r="B139" s="63" t="s">
        <v>118</v>
      </c>
      <c r="C139" s="63">
        <v>40.137383333333339</v>
      </c>
      <c r="D139" s="63" t="s">
        <v>230</v>
      </c>
      <c r="E139" s="63">
        <v>2.0199999999999999E-2</v>
      </c>
      <c r="F139" s="63">
        <v>1.555E-2</v>
      </c>
      <c r="G139" s="63">
        <v>12.070383333333332</v>
      </c>
      <c r="H139" s="63">
        <v>0.12539999999999998</v>
      </c>
      <c r="I139" s="63">
        <v>46.898283333333332</v>
      </c>
      <c r="J139" s="63">
        <v>4.8150000000000005E-2</v>
      </c>
      <c r="K139" s="63">
        <v>0.29763333333333325</v>
      </c>
      <c r="L139" s="63" t="s">
        <v>230</v>
      </c>
      <c r="M139" s="63">
        <v>99.613016666666667</v>
      </c>
      <c r="N139" s="61">
        <v>87.385202400400814</v>
      </c>
    </row>
    <row r="140" spans="1:14">
      <c r="A140" s="63" t="s">
        <v>138</v>
      </c>
      <c r="B140" s="63" t="s">
        <v>119</v>
      </c>
      <c r="C140" s="63">
        <v>40.710066666666663</v>
      </c>
      <c r="D140" s="63" t="s">
        <v>230</v>
      </c>
      <c r="E140" s="63">
        <v>6.5350000000000005E-2</v>
      </c>
      <c r="F140" s="63">
        <v>1.9650000000000001E-2</v>
      </c>
      <c r="G140" s="63">
        <v>8.6247333333333334</v>
      </c>
      <c r="H140" s="63">
        <v>0.1154</v>
      </c>
      <c r="I140" s="63">
        <v>49.484499999999997</v>
      </c>
      <c r="J140" s="63">
        <v>5.0350000000000006E-2</v>
      </c>
      <c r="K140" s="63">
        <v>0.38059999999999999</v>
      </c>
      <c r="L140" s="63" t="s">
        <v>230</v>
      </c>
      <c r="M140" s="63">
        <v>99.450633333333329</v>
      </c>
      <c r="N140" s="61">
        <v>91.094712724869069</v>
      </c>
    </row>
    <row r="141" spans="1:14">
      <c r="A141" s="63" t="s">
        <v>138</v>
      </c>
      <c r="B141" s="63" t="s">
        <v>120</v>
      </c>
      <c r="C141" s="63">
        <v>40.821549999999995</v>
      </c>
      <c r="D141" s="63" t="s">
        <v>230</v>
      </c>
      <c r="E141" s="63">
        <v>3.8533333333333336E-2</v>
      </c>
      <c r="F141" s="63">
        <v>1.7033333333333334E-2</v>
      </c>
      <c r="G141" s="63">
        <v>8.4226666666666663</v>
      </c>
      <c r="H141" s="63">
        <v>0.10704999999999999</v>
      </c>
      <c r="I141" s="63">
        <v>49.866700000000002</v>
      </c>
      <c r="J141" s="63">
        <v>5.5633333333333333E-2</v>
      </c>
      <c r="K141" s="63">
        <v>0.38538333333333336</v>
      </c>
      <c r="L141" s="63" t="s">
        <v>230</v>
      </c>
      <c r="M141" s="63">
        <v>99.714466666666667</v>
      </c>
      <c r="N141" s="61">
        <v>91.346183807951675</v>
      </c>
    </row>
    <row r="142" spans="1:14">
      <c r="A142" s="63" t="s">
        <v>138</v>
      </c>
      <c r="B142" s="63" t="s">
        <v>121</v>
      </c>
      <c r="C142" s="63">
        <v>40.129649999999998</v>
      </c>
      <c r="D142" s="63" t="s">
        <v>230</v>
      </c>
      <c r="E142" s="63">
        <v>1.8749999999999999E-2</v>
      </c>
      <c r="F142" s="63">
        <v>1.8766666666666664E-2</v>
      </c>
      <c r="G142" s="63">
        <v>12.198833333333335</v>
      </c>
      <c r="H142" s="63">
        <v>0.12655</v>
      </c>
      <c r="I142" s="63">
        <v>46.849316666666674</v>
      </c>
      <c r="J142" s="63">
        <v>5.9650000000000002E-2</v>
      </c>
      <c r="K142" s="63">
        <v>0.27233333333333332</v>
      </c>
      <c r="L142" s="63" t="s">
        <v>230</v>
      </c>
      <c r="M142" s="63">
        <v>99.673833333333334</v>
      </c>
      <c r="N142" s="61">
        <v>87.256439161092743</v>
      </c>
    </row>
    <row r="143" spans="1:14">
      <c r="A143" s="63" t="s">
        <v>138</v>
      </c>
      <c r="B143" s="63" t="s">
        <v>122</v>
      </c>
      <c r="C143" s="63">
        <v>40.65623333333334</v>
      </c>
      <c r="D143" s="63" t="s">
        <v>230</v>
      </c>
      <c r="E143" s="63">
        <v>6.855E-2</v>
      </c>
      <c r="F143" s="63">
        <v>1.7399999999999999E-2</v>
      </c>
      <c r="G143" s="63">
        <v>8.7979500000000002</v>
      </c>
      <c r="H143" s="63">
        <v>0.11725000000000001</v>
      </c>
      <c r="I143" s="63">
        <v>49.523150000000008</v>
      </c>
      <c r="J143" s="63">
        <v>5.371666666666667E-2</v>
      </c>
      <c r="K143" s="63">
        <v>0.38726666666666665</v>
      </c>
      <c r="L143" s="63" t="s">
        <v>230</v>
      </c>
      <c r="M143" s="63">
        <v>99.621533333333332</v>
      </c>
      <c r="N143" s="61">
        <v>90.938515295666605</v>
      </c>
    </row>
    <row r="144" spans="1:14">
      <c r="A144" s="63" t="s">
        <v>131</v>
      </c>
      <c r="B144" s="63" t="s">
        <v>123</v>
      </c>
      <c r="C144" s="63">
        <v>41.191666666666663</v>
      </c>
      <c r="D144" s="63" t="s">
        <v>230</v>
      </c>
      <c r="E144" s="63">
        <v>5.899999999999999E-2</v>
      </c>
      <c r="F144" s="63" t="s">
        <v>230</v>
      </c>
      <c r="G144" s="63">
        <v>8.2624444444444443</v>
      </c>
      <c r="H144" s="63">
        <v>0.112</v>
      </c>
      <c r="I144" s="63">
        <v>50.205999999999996</v>
      </c>
      <c r="J144" s="63">
        <v>4.9888888888888885E-2</v>
      </c>
      <c r="K144" s="63">
        <v>0.38833333333333331</v>
      </c>
      <c r="L144" s="63" t="s">
        <v>230</v>
      </c>
      <c r="M144" s="63">
        <v>100.26933333333334</v>
      </c>
      <c r="N144" s="61">
        <v>91.549414940405285</v>
      </c>
    </row>
    <row r="145" spans="1:14">
      <c r="A145" s="63" t="s">
        <v>131</v>
      </c>
      <c r="B145" s="63" t="s">
        <v>124</v>
      </c>
      <c r="C145" s="63">
        <v>40.570499999999996</v>
      </c>
      <c r="D145" s="63" t="s">
        <v>230</v>
      </c>
      <c r="E145" s="63">
        <v>0.02</v>
      </c>
      <c r="F145" s="63" t="s">
        <v>230</v>
      </c>
      <c r="G145" s="63">
        <v>8.9669999999999987</v>
      </c>
      <c r="H145" s="63">
        <v>9.7500000000000003E-2</v>
      </c>
      <c r="I145" s="63">
        <v>49.143000000000001</v>
      </c>
      <c r="J145" s="63">
        <v>4.8500000000000001E-2</v>
      </c>
      <c r="K145" s="63">
        <v>0.34799999999999998</v>
      </c>
      <c r="L145" s="63" t="s">
        <v>230</v>
      </c>
      <c r="M145" s="63">
        <v>99.194500000000005</v>
      </c>
      <c r="N145" s="61">
        <v>90.715756835110113</v>
      </c>
    </row>
    <row r="146" spans="1:14">
      <c r="A146" s="63" t="s">
        <v>131</v>
      </c>
      <c r="B146" s="63" t="s">
        <v>125</v>
      </c>
      <c r="C146" s="63">
        <v>39.859750000000005</v>
      </c>
      <c r="D146" s="63" t="s">
        <v>230</v>
      </c>
      <c r="E146" s="63">
        <v>2.4250000000000001E-2</v>
      </c>
      <c r="F146" s="63" t="s">
        <v>230</v>
      </c>
      <c r="G146" s="63">
        <v>12.058500000000002</v>
      </c>
      <c r="H146" s="63">
        <v>0.121</v>
      </c>
      <c r="I146" s="63">
        <v>47.277999999999999</v>
      </c>
      <c r="J146" s="63">
        <v>5.425E-2</v>
      </c>
      <c r="K146" s="63">
        <v>0.30875000000000002</v>
      </c>
      <c r="L146" s="63" t="s">
        <v>230</v>
      </c>
      <c r="M146" s="63">
        <v>99.704499999999996</v>
      </c>
      <c r="N146" s="61">
        <v>87.484616612787221</v>
      </c>
    </row>
    <row r="147" spans="1:14">
      <c r="A147" s="63" t="s">
        <v>132</v>
      </c>
      <c r="B147" s="63" t="s">
        <v>126</v>
      </c>
      <c r="C147" s="63">
        <v>40.94733333333334</v>
      </c>
      <c r="D147" s="63" t="s">
        <v>230</v>
      </c>
      <c r="E147" s="63">
        <v>4.6666666666666669E-2</v>
      </c>
      <c r="F147" s="63" t="s">
        <v>230</v>
      </c>
      <c r="G147" s="63">
        <v>8.3386666666666667</v>
      </c>
      <c r="H147" s="63">
        <v>8.9666666666666672E-2</v>
      </c>
      <c r="I147" s="63">
        <v>50.125333333333337</v>
      </c>
      <c r="J147" s="63">
        <v>5.8666666666666666E-2</v>
      </c>
      <c r="K147" s="63">
        <v>0.35166666666666663</v>
      </c>
      <c r="L147" s="63" t="s">
        <v>230</v>
      </c>
      <c r="M147" s="63">
        <v>99.957999999999984</v>
      </c>
      <c r="N147" s="61">
        <v>91.465556734366132</v>
      </c>
    </row>
    <row r="148" spans="1:14">
      <c r="A148" s="63" t="s">
        <v>132</v>
      </c>
      <c r="B148" s="63" t="s">
        <v>127</v>
      </c>
      <c r="C148" s="63">
        <v>40.68866666666667</v>
      </c>
      <c r="D148" s="63" t="s">
        <v>230</v>
      </c>
      <c r="E148" s="63">
        <v>3.0333333333333334E-2</v>
      </c>
      <c r="F148" s="63" t="s">
        <v>230</v>
      </c>
      <c r="G148" s="63">
        <v>8.8503333333333334</v>
      </c>
      <c r="H148" s="63">
        <v>9.7333333333333327E-2</v>
      </c>
      <c r="I148" s="63">
        <v>49.533666666666669</v>
      </c>
      <c r="J148" s="63">
        <v>4.3000000000000003E-2</v>
      </c>
      <c r="K148" s="63">
        <v>0.37566666666666665</v>
      </c>
      <c r="L148" s="63" t="s">
        <v>230</v>
      </c>
      <c r="M148" s="63">
        <v>99.618999999999986</v>
      </c>
      <c r="N148" s="61">
        <v>90.89123631160183</v>
      </c>
    </row>
    <row r="149" spans="1:14">
      <c r="A149" s="63" t="s">
        <v>132</v>
      </c>
      <c r="B149" s="63" t="s">
        <v>128</v>
      </c>
      <c r="C149" s="63">
        <v>40.730000000000004</v>
      </c>
      <c r="D149" s="63" t="s">
        <v>230</v>
      </c>
      <c r="E149" s="63">
        <v>3.6500000000000005E-2</v>
      </c>
      <c r="F149" s="63" t="s">
        <v>230</v>
      </c>
      <c r="G149" s="63">
        <v>9.0900000000000016</v>
      </c>
      <c r="H149" s="63">
        <v>0.1216</v>
      </c>
      <c r="I149" s="63">
        <v>49.287999999999997</v>
      </c>
      <c r="J149" s="63">
        <v>4.3600000000000007E-2</v>
      </c>
      <c r="K149" s="63">
        <v>0.35520000000000002</v>
      </c>
      <c r="L149" s="63" t="s">
        <v>230</v>
      </c>
      <c r="M149" s="63">
        <v>99.643000000000001</v>
      </c>
      <c r="N149" s="61">
        <v>90.625436161468912</v>
      </c>
    </row>
    <row r="150" spans="1:14">
      <c r="A150" s="63" t="s">
        <v>129</v>
      </c>
      <c r="B150" s="63" t="s">
        <v>130</v>
      </c>
      <c r="C150" s="63">
        <v>40.205775000000003</v>
      </c>
      <c r="D150" s="63" t="s">
        <v>230</v>
      </c>
      <c r="E150" s="63">
        <v>1.3741666666666666E-2</v>
      </c>
      <c r="F150" s="63" t="s">
        <v>230</v>
      </c>
      <c r="G150" s="63">
        <v>12.622150000000003</v>
      </c>
      <c r="H150" s="63">
        <v>0.12718333333333334</v>
      </c>
      <c r="I150" s="63">
        <v>46.690649999999998</v>
      </c>
      <c r="J150" s="63">
        <v>4.6608333333333328E-2</v>
      </c>
      <c r="K150" s="63">
        <v>0.25629999999999997</v>
      </c>
      <c r="L150" s="63" t="s">
        <v>230</v>
      </c>
      <c r="M150" s="63">
        <v>99.988691666666696</v>
      </c>
      <c r="N150" s="61">
        <v>86.833535441905028</v>
      </c>
    </row>
    <row r="151" spans="1:14">
      <c r="A151" s="63" t="s">
        <v>190</v>
      </c>
      <c r="B151" s="63" t="s">
        <v>178</v>
      </c>
      <c r="C151" s="63">
        <v>40.9636</v>
      </c>
      <c r="D151" s="63">
        <v>0</v>
      </c>
      <c r="E151" s="63">
        <v>0</v>
      </c>
      <c r="F151" s="63">
        <v>0</v>
      </c>
      <c r="G151" s="63">
        <v>9.0709999999999997</v>
      </c>
      <c r="H151" s="63">
        <v>0.1081</v>
      </c>
      <c r="I151" s="63">
        <v>48.779299999999999</v>
      </c>
      <c r="J151" s="63">
        <v>0</v>
      </c>
      <c r="K151" s="63">
        <v>0.3105</v>
      </c>
      <c r="L151" s="63" t="s">
        <v>230</v>
      </c>
      <c r="M151" s="63">
        <v>99.696600000000004</v>
      </c>
      <c r="N151" s="61">
        <v>90.554835564712121</v>
      </c>
    </row>
    <row r="152" spans="1:14">
      <c r="A152" s="63" t="s">
        <v>190</v>
      </c>
      <c r="B152" s="63" t="s">
        <v>161</v>
      </c>
      <c r="C152" s="63">
        <v>41.171793333333333</v>
      </c>
      <c r="D152" s="63">
        <v>4.8813333333333341E-2</v>
      </c>
      <c r="E152" s="63">
        <v>1.3880000000000002E-2</v>
      </c>
      <c r="F152" s="63">
        <v>4.7773333333333334E-2</v>
      </c>
      <c r="G152" s="63">
        <v>8.1680200000000003</v>
      </c>
      <c r="H152" s="63">
        <v>0.12486000000000003</v>
      </c>
      <c r="I152" s="63">
        <v>49.997446666666669</v>
      </c>
      <c r="J152" s="63">
        <v>4.3759999999999993E-2</v>
      </c>
      <c r="K152" s="63">
        <v>0.34731999999999996</v>
      </c>
      <c r="L152" s="63" t="s">
        <v>230</v>
      </c>
      <c r="M152" s="63">
        <v>99.979486666666688</v>
      </c>
      <c r="N152" s="61">
        <v>91.605961128300336</v>
      </c>
    </row>
    <row r="153" spans="1:14">
      <c r="A153" s="63" t="s">
        <v>190</v>
      </c>
      <c r="B153" s="63" t="s">
        <v>179</v>
      </c>
      <c r="C153" s="63">
        <v>41.098149999999997</v>
      </c>
      <c r="D153" s="63">
        <v>0</v>
      </c>
      <c r="E153" s="63">
        <v>0</v>
      </c>
      <c r="F153" s="63">
        <v>0</v>
      </c>
      <c r="G153" s="63">
        <v>9.9401500000000009</v>
      </c>
      <c r="H153" s="63">
        <v>0.12155000000000001</v>
      </c>
      <c r="I153" s="63">
        <v>48.750950000000003</v>
      </c>
      <c r="J153" s="63">
        <v>0</v>
      </c>
      <c r="K153" s="63">
        <v>0.32355</v>
      </c>
      <c r="L153" s="63" t="s">
        <v>230</v>
      </c>
      <c r="M153" s="63">
        <v>100.50924999999999</v>
      </c>
      <c r="N153" s="61">
        <v>89.737310745124915</v>
      </c>
    </row>
    <row r="154" spans="1:14">
      <c r="A154" s="63" t="s">
        <v>190</v>
      </c>
      <c r="B154" s="63" t="s">
        <v>180</v>
      </c>
      <c r="C154" s="63">
        <v>41.486078571428564</v>
      </c>
      <c r="D154" s="63">
        <v>2.4292857142857144E-2</v>
      </c>
      <c r="E154" s="63">
        <v>1.9492857142857145E-2</v>
      </c>
      <c r="F154" s="63">
        <v>7.9571428571428598E-2</v>
      </c>
      <c r="G154" s="63">
        <v>8.6246285714285715</v>
      </c>
      <c r="H154" s="63">
        <v>0.10318571428571431</v>
      </c>
      <c r="I154" s="63">
        <v>50.009464285714294</v>
      </c>
      <c r="J154" s="63">
        <v>4.9442857142857143E-2</v>
      </c>
      <c r="K154" s="63">
        <v>0.31854285714285718</v>
      </c>
      <c r="L154" s="63" t="s">
        <v>230</v>
      </c>
      <c r="M154" s="63">
        <v>100.74295714285714</v>
      </c>
      <c r="N154" s="61">
        <v>91.180046758351594</v>
      </c>
    </row>
    <row r="155" spans="1:14">
      <c r="A155" s="63" t="s">
        <v>190</v>
      </c>
      <c r="B155" s="63" t="s">
        <v>181</v>
      </c>
      <c r="C155" s="63">
        <v>40.4143714285714</v>
      </c>
      <c r="D155" s="63">
        <v>0</v>
      </c>
      <c r="E155" s="63">
        <v>0</v>
      </c>
      <c r="F155" s="63">
        <v>0</v>
      </c>
      <c r="G155" s="63">
        <v>10.675214285714301</v>
      </c>
      <c r="H155" s="63">
        <v>0.12364285714285701</v>
      </c>
      <c r="I155" s="63">
        <v>47.970342857142903</v>
      </c>
      <c r="J155" s="63">
        <v>0</v>
      </c>
      <c r="K155" s="63">
        <v>0.32950000000000002</v>
      </c>
      <c r="L155" s="63" t="s">
        <v>230</v>
      </c>
      <c r="M155" s="63">
        <v>99.714257142857093</v>
      </c>
      <c r="N155" s="61">
        <v>88.903161672457685</v>
      </c>
    </row>
    <row r="156" spans="1:14">
      <c r="A156" s="63" t="s">
        <v>190</v>
      </c>
      <c r="B156" s="63" t="s">
        <v>182</v>
      </c>
      <c r="C156" s="63">
        <v>41.061900000000001</v>
      </c>
      <c r="D156" s="63">
        <v>0</v>
      </c>
      <c r="E156" s="63">
        <v>0</v>
      </c>
      <c r="F156" s="63">
        <v>0</v>
      </c>
      <c r="G156" s="63">
        <v>8.6487999999999996</v>
      </c>
      <c r="H156" s="63">
        <v>9.7300000000000011E-2</v>
      </c>
      <c r="I156" s="63">
        <v>48.896299999999997</v>
      </c>
      <c r="J156" s="63">
        <v>0</v>
      </c>
      <c r="K156" s="63">
        <v>0.31209999999999999</v>
      </c>
      <c r="L156" s="63" t="s">
        <v>230</v>
      </c>
      <c r="M156" s="63">
        <v>99.3202</v>
      </c>
      <c r="N156" s="61">
        <v>90.97437639599994</v>
      </c>
    </row>
    <row r="157" spans="1:14">
      <c r="A157" s="63" t="s">
        <v>190</v>
      </c>
      <c r="B157" s="63" t="s">
        <v>155</v>
      </c>
      <c r="C157" s="63">
        <v>41.142300000000006</v>
      </c>
      <c r="D157" s="63">
        <v>3.2518181818181828E-2</v>
      </c>
      <c r="E157" s="63">
        <v>1.21E-2</v>
      </c>
      <c r="F157" s="63">
        <v>7.9590909090909101E-2</v>
      </c>
      <c r="G157" s="63">
        <v>8.5920090909090927</v>
      </c>
      <c r="H157" s="63">
        <v>0.10440909090909091</v>
      </c>
      <c r="I157" s="63">
        <v>49.65665454545455</v>
      </c>
      <c r="J157" s="63">
        <v>6.1781818181818188E-2</v>
      </c>
      <c r="K157" s="63">
        <v>0.34420909090909091</v>
      </c>
      <c r="L157" s="63" t="s">
        <v>230</v>
      </c>
      <c r="M157" s="63">
        <v>100.05181818181818</v>
      </c>
      <c r="N157" s="61">
        <v>91.153548063123878</v>
      </c>
    </row>
    <row r="158" spans="1:14">
      <c r="A158" s="63" t="s">
        <v>190</v>
      </c>
      <c r="B158" s="63" t="s">
        <v>157</v>
      </c>
      <c r="C158" s="63">
        <v>41.337155000000003</v>
      </c>
      <c r="D158" s="63">
        <v>0</v>
      </c>
      <c r="E158" s="63">
        <v>0</v>
      </c>
      <c r="F158" s="63">
        <v>0</v>
      </c>
      <c r="G158" s="63">
        <v>9.5206800000000005</v>
      </c>
      <c r="H158" s="63">
        <v>9.4410000000000008E-2</v>
      </c>
      <c r="I158" s="63">
        <v>48.877585000000003</v>
      </c>
      <c r="J158" s="63">
        <v>0</v>
      </c>
      <c r="K158" s="63">
        <v>0.37768000000000002</v>
      </c>
      <c r="L158" s="63" t="s">
        <v>230</v>
      </c>
      <c r="M158" s="63">
        <v>100.3325</v>
      </c>
      <c r="N158" s="61">
        <v>90.150695097735294</v>
      </c>
    </row>
    <row r="159" spans="1:14">
      <c r="A159" s="63" t="s">
        <v>190</v>
      </c>
      <c r="B159" s="63" t="s">
        <v>183</v>
      </c>
      <c r="C159" s="63">
        <v>41.174300000000002</v>
      </c>
      <c r="D159" s="63">
        <v>0</v>
      </c>
      <c r="E159" s="63">
        <v>0</v>
      </c>
      <c r="F159" s="63">
        <v>0</v>
      </c>
      <c r="G159" s="63">
        <v>9.5414999999999992</v>
      </c>
      <c r="H159" s="63">
        <v>0.10880000000000001</v>
      </c>
      <c r="I159" s="63">
        <v>48.889299999999999</v>
      </c>
      <c r="J159" s="63">
        <v>0</v>
      </c>
      <c r="K159" s="63">
        <v>0.33240000000000003</v>
      </c>
      <c r="L159" s="63" t="s">
        <v>230</v>
      </c>
      <c r="M159" s="63">
        <v>100.1121</v>
      </c>
      <c r="N159" s="61">
        <v>90.133413492038201</v>
      </c>
    </row>
    <row r="160" spans="1:14">
      <c r="A160" s="63" t="s">
        <v>190</v>
      </c>
      <c r="B160" s="63" t="s">
        <v>184</v>
      </c>
      <c r="C160" s="63">
        <v>41.152737500000008</v>
      </c>
      <c r="D160" s="63">
        <v>3.0575000000000005E-2</v>
      </c>
      <c r="E160" s="63">
        <v>2.0550000000000002E-2</v>
      </c>
      <c r="F160" s="63">
        <v>8.2587499999999994E-2</v>
      </c>
      <c r="G160" s="63">
        <v>9.1844437499999998</v>
      </c>
      <c r="H160" s="63">
        <v>0.13744999999999999</v>
      </c>
      <c r="I160" s="63">
        <v>49.389906250000003</v>
      </c>
      <c r="J160" s="63">
        <v>4.3243750000000004E-2</v>
      </c>
      <c r="K160" s="63">
        <v>0.33432499999999998</v>
      </c>
      <c r="L160" s="63" t="s">
        <v>230</v>
      </c>
      <c r="M160" s="63">
        <v>100.41244374999999</v>
      </c>
      <c r="N160" s="61">
        <v>90.554932977963048</v>
      </c>
    </row>
    <row r="161" spans="1:14" s="17" customFormat="1">
      <c r="A161" s="9" t="s">
        <v>235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6"/>
    </row>
    <row r="162" spans="1:14">
      <c r="A162" s="11" t="s">
        <v>229</v>
      </c>
    </row>
    <row r="163" spans="1:14">
      <c r="A163" s="12" t="s">
        <v>139</v>
      </c>
    </row>
    <row r="164" spans="1:14">
      <c r="A164" s="12" t="s">
        <v>140</v>
      </c>
    </row>
    <row r="165" spans="1:14">
      <c r="A165" s="12" t="s">
        <v>141</v>
      </c>
    </row>
    <row r="166" spans="1:14">
      <c r="A166" s="9" t="s">
        <v>142</v>
      </c>
    </row>
    <row r="167" spans="1:14">
      <c r="A167" s="9" t="s">
        <v>143</v>
      </c>
    </row>
    <row r="168" spans="1:14">
      <c r="A168" s="9" t="s">
        <v>146</v>
      </c>
    </row>
    <row r="169" spans="1:14">
      <c r="A169" s="9" t="s">
        <v>145</v>
      </c>
    </row>
    <row r="170" spans="1:14">
      <c r="A170" s="9" t="s">
        <v>144</v>
      </c>
    </row>
    <row r="171" spans="1:14">
      <c r="A171" s="9" t="s">
        <v>185</v>
      </c>
    </row>
    <row r="176" spans="1:14">
      <c r="B176" s="9"/>
      <c r="G176" s="9"/>
      <c r="H176" s="9"/>
      <c r="I176"/>
      <c r="J176"/>
    </row>
    <row r="177" spans="2:10">
      <c r="B177" s="9"/>
      <c r="G177" s="9"/>
      <c r="H177" s="9"/>
      <c r="I177"/>
      <c r="J177"/>
    </row>
    <row r="178" spans="2:10">
      <c r="B178" s="9"/>
      <c r="G178" s="9"/>
      <c r="H178" s="9"/>
      <c r="I178"/>
      <c r="J178"/>
    </row>
    <row r="179" spans="2:10">
      <c r="B179" s="9"/>
      <c r="G179" s="9"/>
      <c r="H179" s="9"/>
      <c r="I179"/>
      <c r="J179"/>
    </row>
    <row r="180" spans="2:10">
      <c r="B180" s="9"/>
      <c r="G180" s="9"/>
      <c r="H180" s="9"/>
      <c r="I180"/>
      <c r="J180"/>
    </row>
    <row r="181" spans="2:10">
      <c r="B181" s="9"/>
      <c r="G181" s="9"/>
      <c r="H181" s="9"/>
      <c r="I181"/>
      <c r="J181"/>
    </row>
    <row r="182" spans="2:10">
      <c r="B182" s="9"/>
      <c r="G182" s="9"/>
      <c r="H182" s="9"/>
      <c r="I182"/>
      <c r="J182"/>
    </row>
    <row r="183" spans="2:10">
      <c r="B183" s="9"/>
      <c r="G183" s="9"/>
      <c r="H183" s="9"/>
      <c r="I183"/>
      <c r="J183"/>
    </row>
    <row r="184" spans="2:10">
      <c r="B184" s="9"/>
      <c r="G184" s="9"/>
      <c r="H184" s="9"/>
      <c r="I184"/>
      <c r="J184"/>
    </row>
    <row r="185" spans="2:10">
      <c r="B185" s="9"/>
      <c r="G185" s="9"/>
      <c r="H185" s="9"/>
      <c r="I185"/>
      <c r="J185"/>
    </row>
    <row r="186" spans="2:10">
      <c r="B186" s="9"/>
      <c r="G186" s="9"/>
      <c r="H186" s="9"/>
      <c r="I186"/>
      <c r="J186"/>
    </row>
    <row r="187" spans="2:10">
      <c r="B187" s="9"/>
      <c r="G187" s="9"/>
      <c r="H187" s="9"/>
      <c r="I187"/>
      <c r="J187"/>
    </row>
    <row r="188" spans="2:10">
      <c r="B188" s="9"/>
      <c r="G188" s="9"/>
      <c r="H188" s="9"/>
      <c r="I188"/>
      <c r="J188"/>
    </row>
    <row r="189" spans="2:10">
      <c r="B189" s="9"/>
      <c r="G189" s="9"/>
      <c r="H189" s="9"/>
      <c r="I189"/>
      <c r="J189"/>
    </row>
    <row r="190" spans="2:10">
      <c r="B190" s="9"/>
      <c r="G190" s="9"/>
      <c r="H190" s="9"/>
      <c r="I190"/>
      <c r="J190"/>
    </row>
    <row r="191" spans="2:10">
      <c r="B191" s="9"/>
      <c r="G191" s="9"/>
      <c r="H191" s="9"/>
      <c r="I191"/>
      <c r="J191"/>
    </row>
    <row r="192" spans="2:10">
      <c r="B192" s="9"/>
      <c r="G192" s="9"/>
      <c r="H192" s="9"/>
      <c r="I192"/>
      <c r="J192"/>
    </row>
    <row r="193" spans="2:10">
      <c r="B193" s="9"/>
      <c r="G193" s="9"/>
      <c r="H193" s="9"/>
      <c r="I193"/>
      <c r="J193"/>
    </row>
    <row r="194" spans="2:10">
      <c r="B194" s="9"/>
      <c r="G194" s="9"/>
      <c r="H194" s="9"/>
      <c r="I194"/>
      <c r="J194"/>
    </row>
    <row r="195" spans="2:10">
      <c r="B195" s="9"/>
      <c r="G195" s="9"/>
      <c r="H195" s="9"/>
      <c r="I195"/>
      <c r="J195"/>
    </row>
    <row r="196" spans="2:10">
      <c r="B196" s="9"/>
      <c r="G196" s="9"/>
      <c r="H196" s="9"/>
      <c r="I196"/>
      <c r="J196"/>
    </row>
    <row r="197" spans="2:10">
      <c r="B197" s="9"/>
      <c r="G197" s="9"/>
      <c r="H197" s="9"/>
      <c r="I197"/>
      <c r="J197"/>
    </row>
    <row r="198" spans="2:10">
      <c r="B198" s="9"/>
      <c r="G198" s="9"/>
      <c r="H198" s="9"/>
      <c r="I198"/>
      <c r="J198"/>
    </row>
  </sheetData>
  <sortState xmlns:xlrd2="http://schemas.microsoft.com/office/spreadsheetml/2017/richdata2" ref="U3:U10">
    <sortCondition ref="U3"/>
  </sortState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CF64-6595-4105-8663-E868B617AAAD}">
  <dimension ref="A1:Z83"/>
  <sheetViews>
    <sheetView zoomScale="85" zoomScaleNormal="85" workbookViewId="0">
      <selection activeCell="N18" sqref="N18"/>
    </sheetView>
  </sheetViews>
  <sheetFormatPr defaultRowHeight="14.4"/>
  <cols>
    <col min="2" max="2" width="13.77734375" customWidth="1"/>
    <col min="3" max="3" width="17.21875" bestFit="1" customWidth="1"/>
    <col min="12" max="13" width="18.88671875" style="17" customWidth="1"/>
    <col min="14" max="14" width="46.33203125" style="17" customWidth="1"/>
    <col min="16" max="16" width="15.5546875" customWidth="1"/>
    <col min="17" max="18" width="22.5546875" customWidth="1"/>
  </cols>
  <sheetData>
    <row r="1" spans="1:21">
      <c r="A1" s="74" t="s">
        <v>252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1" ht="27.6">
      <c r="A2" s="6" t="s">
        <v>239</v>
      </c>
      <c r="B2" s="8" t="s">
        <v>240</v>
      </c>
      <c r="C2" s="5" t="s">
        <v>8</v>
      </c>
      <c r="D2" s="5" t="s">
        <v>9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20" t="s">
        <v>236</v>
      </c>
      <c r="K2" s="5" t="s">
        <v>0</v>
      </c>
      <c r="L2" s="51" t="s">
        <v>242</v>
      </c>
      <c r="M2" s="51" t="s">
        <v>243</v>
      </c>
      <c r="N2" s="31"/>
      <c r="P2" s="14" t="s">
        <v>232</v>
      </c>
      <c r="Q2" s="14" t="s">
        <v>233</v>
      </c>
      <c r="R2" s="14" t="s">
        <v>234</v>
      </c>
    </row>
    <row r="3" spans="1:21">
      <c r="A3" s="28">
        <v>1</v>
      </c>
      <c r="B3" s="28">
        <v>3</v>
      </c>
      <c r="C3" s="29">
        <v>39.681673841566209</v>
      </c>
      <c r="D3" s="29" t="s">
        <v>231</v>
      </c>
      <c r="E3" s="29">
        <v>14.4244846334334</v>
      </c>
      <c r="F3" s="29">
        <v>0.15929983158539673</v>
      </c>
      <c r="G3" s="29">
        <v>44.900617641463988</v>
      </c>
      <c r="H3" s="29">
        <v>3.1938520556665372E-2</v>
      </c>
      <c r="I3" s="29">
        <v>0.15701674488034892</v>
      </c>
      <c r="J3" s="29">
        <f t="shared" ref="J3:J33" si="0">SUM(C3:I3)</f>
        <v>99.355031213486001</v>
      </c>
      <c r="K3" s="30">
        <v>84.732251106853028</v>
      </c>
      <c r="L3" s="30"/>
      <c r="M3" s="53" t="s">
        <v>223</v>
      </c>
      <c r="N3" s="32" t="s">
        <v>238</v>
      </c>
      <c r="P3" s="20">
        <v>84</v>
      </c>
      <c r="Q3" s="20">
        <v>0</v>
      </c>
      <c r="R3" s="27">
        <v>0</v>
      </c>
    </row>
    <row r="4" spans="1:21">
      <c r="A4" s="28">
        <f t="shared" ref="A4:A33" si="1">A3+1</f>
        <v>2</v>
      </c>
      <c r="B4" s="28">
        <v>5</v>
      </c>
      <c r="C4" s="29">
        <v>39.811208783954179</v>
      </c>
      <c r="D4" s="29" t="s">
        <v>231</v>
      </c>
      <c r="E4" s="29">
        <v>14.40000843269255</v>
      </c>
      <c r="F4" s="29">
        <v>0.16057350485875432</v>
      </c>
      <c r="G4" s="29">
        <v>45.082276569676289</v>
      </c>
      <c r="H4" s="29">
        <v>3.3163654449060616E-2</v>
      </c>
      <c r="I4" s="29">
        <v>0.15036909368543547</v>
      </c>
      <c r="J4" s="29">
        <f t="shared" si="0"/>
        <v>99.637600039316268</v>
      </c>
      <c r="K4" s="30">
        <v>84.806307418025028</v>
      </c>
      <c r="L4" s="30"/>
      <c r="M4" s="53" t="s">
        <v>223</v>
      </c>
      <c r="N4" s="32" t="s">
        <v>238</v>
      </c>
      <c r="P4" s="20">
        <v>85</v>
      </c>
      <c r="Q4" s="20">
        <v>7</v>
      </c>
      <c r="R4" s="27">
        <v>0.22580645161290322</v>
      </c>
      <c r="T4" s="17"/>
      <c r="U4" s="17"/>
    </row>
    <row r="5" spans="1:21" s="26" customFormat="1">
      <c r="A5" s="36">
        <v>3</v>
      </c>
      <c r="B5" s="36">
        <v>4</v>
      </c>
      <c r="C5" s="24">
        <v>39.600833677496155</v>
      </c>
      <c r="D5" s="24">
        <v>1.1327627906976744E-2</v>
      </c>
      <c r="E5" s="24">
        <v>14.285331886666567</v>
      </c>
      <c r="F5" s="24">
        <v>0.15542337458740299</v>
      </c>
      <c r="G5" s="24">
        <v>44.842998446590165</v>
      </c>
      <c r="H5" s="24">
        <v>3.1372805710144308E-2</v>
      </c>
      <c r="I5" s="24">
        <v>0.16095262595870441</v>
      </c>
      <c r="J5" s="24">
        <f>SUM(C5:I5)</f>
        <v>99.088240444916124</v>
      </c>
      <c r="K5" s="37">
        <v>84.840727848762796</v>
      </c>
      <c r="L5" s="37"/>
      <c r="M5" s="55" t="s">
        <v>223</v>
      </c>
      <c r="N5" s="56"/>
      <c r="P5" s="36">
        <v>86</v>
      </c>
      <c r="Q5" s="36">
        <v>6</v>
      </c>
      <c r="R5" s="39">
        <v>0.19354838709677419</v>
      </c>
    </row>
    <row r="6" spans="1:21">
      <c r="A6" s="36">
        <f>4</f>
        <v>4</v>
      </c>
      <c r="B6" s="36">
        <v>12</v>
      </c>
      <c r="C6" s="24">
        <v>40.046117789930904</v>
      </c>
      <c r="D6" s="24" t="s">
        <v>231</v>
      </c>
      <c r="E6" s="24">
        <v>14.278193636549814</v>
      </c>
      <c r="F6" s="24">
        <v>0.19802848448272764</v>
      </c>
      <c r="G6" s="24">
        <v>44.76716051713062</v>
      </c>
      <c r="H6" s="24">
        <v>2.9121272365967565E-2</v>
      </c>
      <c r="I6" s="24">
        <v>0.1601171407300325</v>
      </c>
      <c r="J6" s="24">
        <f>SUM(C6:I6)</f>
        <v>99.478738841190079</v>
      </c>
      <c r="K6" s="37">
        <v>84.825380542327594</v>
      </c>
      <c r="L6" s="37"/>
      <c r="M6" s="55" t="s">
        <v>224</v>
      </c>
      <c r="N6" s="56"/>
      <c r="P6" s="20">
        <v>87</v>
      </c>
      <c r="Q6" s="20">
        <v>4</v>
      </c>
      <c r="R6" s="27">
        <v>0.12903225806451613</v>
      </c>
      <c r="T6" s="17"/>
      <c r="U6" s="17"/>
    </row>
    <row r="7" spans="1:21">
      <c r="A7" s="36">
        <f>5</f>
        <v>5</v>
      </c>
      <c r="B7" s="36">
        <v>4</v>
      </c>
      <c r="C7" s="24">
        <v>40.188217886064592</v>
      </c>
      <c r="D7" s="24">
        <v>3.6219348054679283E-3</v>
      </c>
      <c r="E7" s="24">
        <v>14.302233928910383</v>
      </c>
      <c r="F7" s="24">
        <v>0.19115776240673232</v>
      </c>
      <c r="G7" s="24">
        <v>45.257430943101724</v>
      </c>
      <c r="H7" s="24">
        <v>3.1446245635131695E-2</v>
      </c>
      <c r="I7" s="24">
        <v>0.15488288422846236</v>
      </c>
      <c r="J7" s="24">
        <f>SUM(C7:I7)</f>
        <v>100.12899158515249</v>
      </c>
      <c r="K7" s="37">
        <v>84.943547809115486</v>
      </c>
      <c r="L7" s="37"/>
      <c r="M7" s="55" t="s">
        <v>224</v>
      </c>
      <c r="N7" s="56"/>
      <c r="P7" s="20">
        <v>88</v>
      </c>
      <c r="Q7" s="20">
        <v>0</v>
      </c>
      <c r="R7" s="27">
        <v>0</v>
      </c>
      <c r="T7" s="17"/>
      <c r="U7" s="17"/>
    </row>
    <row r="8" spans="1:21">
      <c r="A8" s="36">
        <f>A7+1</f>
        <v>6</v>
      </c>
      <c r="B8" s="36">
        <v>1</v>
      </c>
      <c r="C8" s="24">
        <v>39.892511126329673</v>
      </c>
      <c r="D8" s="24">
        <v>1.2102872777017781E-2</v>
      </c>
      <c r="E8" s="24">
        <v>14.25656571679445</v>
      </c>
      <c r="F8" s="24">
        <v>0.1392011339127085</v>
      </c>
      <c r="G8" s="24">
        <v>45.213622275671923</v>
      </c>
      <c r="H8" s="24">
        <v>3.225340311324041E-2</v>
      </c>
      <c r="I8" s="24">
        <v>0.1306745686147586</v>
      </c>
      <c r="J8" s="24">
        <f t="shared" si="0"/>
        <v>99.676931097213782</v>
      </c>
      <c r="K8" s="37">
        <v>84.972042744666737</v>
      </c>
      <c r="L8" s="37"/>
      <c r="M8" s="54" t="s">
        <v>223</v>
      </c>
      <c r="N8" s="33"/>
      <c r="P8" s="20">
        <v>89</v>
      </c>
      <c r="Q8" s="20">
        <v>1</v>
      </c>
      <c r="R8" s="27">
        <v>3.2258064516129031E-2</v>
      </c>
      <c r="T8" s="17"/>
      <c r="U8" s="17"/>
    </row>
    <row r="9" spans="1:21">
      <c r="A9" s="36">
        <f t="shared" si="1"/>
        <v>7</v>
      </c>
      <c r="B9" s="36">
        <v>6</v>
      </c>
      <c r="C9" s="24">
        <v>40.180757567134343</v>
      </c>
      <c r="D9" s="24">
        <v>9.5064285404044459E-3</v>
      </c>
      <c r="E9" s="24">
        <v>13.788448748968669</v>
      </c>
      <c r="F9" s="24">
        <v>0.17566387366803671</v>
      </c>
      <c r="G9" s="24">
        <v>45.349467863406566</v>
      </c>
      <c r="H9" s="24">
        <v>3.5760895160340089E-2</v>
      </c>
      <c r="I9" s="24">
        <v>0.13540790044092318</v>
      </c>
      <c r="J9" s="24">
        <f t="shared" si="0"/>
        <v>99.67501327731928</v>
      </c>
      <c r="K9" s="37">
        <v>85.430792674540186</v>
      </c>
      <c r="L9" s="37"/>
      <c r="M9" s="54" t="s">
        <v>224</v>
      </c>
      <c r="N9" s="33"/>
      <c r="P9" s="20">
        <v>90</v>
      </c>
      <c r="Q9" s="20">
        <v>3</v>
      </c>
      <c r="R9" s="27">
        <v>9.6774193548387094E-2</v>
      </c>
      <c r="T9" s="17"/>
      <c r="U9" s="17"/>
    </row>
    <row r="10" spans="1:21">
      <c r="A10" s="36">
        <f t="shared" si="1"/>
        <v>8</v>
      </c>
      <c r="B10" s="36">
        <v>1</v>
      </c>
      <c r="C10" s="24">
        <v>39.973568027189849</v>
      </c>
      <c r="D10" s="63" t="s">
        <v>231</v>
      </c>
      <c r="E10" s="24">
        <v>13.763352829921789</v>
      </c>
      <c r="F10" s="24">
        <v>0.16138687907412891</v>
      </c>
      <c r="G10" s="24">
        <v>45.541443786885729</v>
      </c>
      <c r="H10" s="24">
        <v>4.4282079764933528E-2</v>
      </c>
      <c r="I10" s="24">
        <v>0.19205912393654459</v>
      </c>
      <c r="J10" s="24">
        <f t="shared" si="0"/>
        <v>99.676092726772978</v>
      </c>
      <c r="K10" s="37">
        <v>85.505884264021219</v>
      </c>
      <c r="L10" s="37"/>
      <c r="M10" s="54" t="s">
        <v>223</v>
      </c>
      <c r="N10" s="33"/>
      <c r="P10" s="20">
        <v>91</v>
      </c>
      <c r="Q10" s="20">
        <v>4</v>
      </c>
      <c r="R10" s="27">
        <v>0.12903225806451613</v>
      </c>
      <c r="T10" s="17"/>
      <c r="U10" s="17"/>
    </row>
    <row r="11" spans="1:21">
      <c r="A11" s="36">
        <f t="shared" si="1"/>
        <v>9</v>
      </c>
      <c r="B11" s="36">
        <v>1</v>
      </c>
      <c r="C11" s="24">
        <v>39.886447256226162</v>
      </c>
      <c r="D11" s="63" t="s">
        <v>231</v>
      </c>
      <c r="E11" s="24">
        <v>13.705579144597181</v>
      </c>
      <c r="F11" s="24">
        <v>0.1638998200417999</v>
      </c>
      <c r="G11" s="24">
        <v>45.400750501296613</v>
      </c>
      <c r="H11" s="24">
        <v>3.1414556723501588E-2</v>
      </c>
      <c r="I11" s="24">
        <v>0.23137628888840339</v>
      </c>
      <c r="J11" s="24">
        <f t="shared" si="0"/>
        <v>99.419467567773665</v>
      </c>
      <c r="K11" s="37">
        <v>85.519664568227654</v>
      </c>
      <c r="L11" s="37"/>
      <c r="M11" s="54" t="s">
        <v>223</v>
      </c>
      <c r="N11" s="33"/>
      <c r="P11" s="20">
        <v>92</v>
      </c>
      <c r="Q11" s="20">
        <v>5</v>
      </c>
      <c r="R11" s="27">
        <v>0.16129032258064516</v>
      </c>
      <c r="T11" s="17"/>
      <c r="U11" s="17"/>
    </row>
    <row r="12" spans="1:21">
      <c r="A12" s="36">
        <f t="shared" si="1"/>
        <v>10</v>
      </c>
      <c r="B12" s="36">
        <v>4</v>
      </c>
      <c r="C12" s="24">
        <v>40.122608199389369</v>
      </c>
      <c r="D12" s="24">
        <v>8.8612523323818703E-3</v>
      </c>
      <c r="E12" s="24">
        <v>13.317974297279193</v>
      </c>
      <c r="F12" s="24">
        <v>0.15963988999091866</v>
      </c>
      <c r="G12" s="24">
        <v>45.815776208227092</v>
      </c>
      <c r="H12" s="24">
        <v>3.2423055626025626E-2</v>
      </c>
      <c r="I12" s="24">
        <v>0.19132818469825799</v>
      </c>
      <c r="J12" s="24">
        <f t="shared" si="0"/>
        <v>99.648611087543244</v>
      </c>
      <c r="K12" s="37">
        <v>85.981364873902947</v>
      </c>
      <c r="L12" s="37"/>
      <c r="M12" s="54" t="s">
        <v>223</v>
      </c>
      <c r="N12" s="33"/>
      <c r="P12" s="49">
        <v>93</v>
      </c>
      <c r="Q12" s="49">
        <v>1</v>
      </c>
      <c r="R12" s="52">
        <v>3.2258064516129031E-2</v>
      </c>
    </row>
    <row r="13" spans="1:21">
      <c r="A13" s="36">
        <f t="shared" si="1"/>
        <v>11</v>
      </c>
      <c r="B13" s="36">
        <v>5</v>
      </c>
      <c r="C13" s="24">
        <v>39.856667489104815</v>
      </c>
      <c r="D13" s="24">
        <v>7.2905634081594645E-3</v>
      </c>
      <c r="E13" s="24">
        <v>13.23147279081493</v>
      </c>
      <c r="F13" s="24">
        <v>0.16422946415679684</v>
      </c>
      <c r="G13" s="24">
        <v>45.652657993246031</v>
      </c>
      <c r="H13" s="24">
        <v>3.0656423492809576E-2</v>
      </c>
      <c r="I13" s="24">
        <v>0.22220883196827348</v>
      </c>
      <c r="J13" s="24">
        <f t="shared" si="0"/>
        <v>99.16518355619182</v>
      </c>
      <c r="K13" s="37">
        <v>86.016880146983993</v>
      </c>
      <c r="L13" s="37"/>
      <c r="M13" s="54" t="s">
        <v>223</v>
      </c>
      <c r="N13" s="33"/>
      <c r="P13" s="20" t="s">
        <v>236</v>
      </c>
      <c r="Q13" s="20">
        <v>31</v>
      </c>
      <c r="R13" s="27">
        <v>0.99999999999999989</v>
      </c>
    </row>
    <row r="14" spans="1:21">
      <c r="A14" s="36">
        <f t="shared" si="1"/>
        <v>12</v>
      </c>
      <c r="B14" s="36">
        <v>6</v>
      </c>
      <c r="C14" s="24">
        <v>40.038927303633663</v>
      </c>
      <c r="D14" s="24">
        <v>1.0276725475366245E-2</v>
      </c>
      <c r="E14" s="24">
        <v>13.198070901192224</v>
      </c>
      <c r="F14" s="24">
        <v>0.20844408788973337</v>
      </c>
      <c r="G14" s="24">
        <v>45.72469216369705</v>
      </c>
      <c r="H14" s="24">
        <v>2.6880598258354902E-2</v>
      </c>
      <c r="I14" s="24">
        <v>0.28869350192817383</v>
      </c>
      <c r="J14" s="24">
        <f t="shared" si="0"/>
        <v>99.495985282074571</v>
      </c>
      <c r="K14" s="37">
        <v>86.06617248930597</v>
      </c>
      <c r="L14" s="37"/>
      <c r="M14" s="54" t="s">
        <v>224</v>
      </c>
      <c r="N14" s="33"/>
    </row>
    <row r="15" spans="1:21">
      <c r="A15" s="36">
        <f t="shared" si="1"/>
        <v>13</v>
      </c>
      <c r="B15" s="36">
        <v>3</v>
      </c>
      <c r="C15" s="24">
        <v>40.137440759587861</v>
      </c>
      <c r="D15" s="24">
        <v>7.3549408761785706E-3</v>
      </c>
      <c r="E15" s="24">
        <v>13.268639772764807</v>
      </c>
      <c r="F15" s="24">
        <v>0.19885209916150512</v>
      </c>
      <c r="G15" s="24">
        <v>46.198012495674874</v>
      </c>
      <c r="H15" s="24">
        <v>2.8549771703576948E-2</v>
      </c>
      <c r="I15" s="24">
        <v>0.26104790090246438</v>
      </c>
      <c r="J15" s="24">
        <f t="shared" si="0"/>
        <v>100.09989774067128</v>
      </c>
      <c r="K15" s="37">
        <v>86.125615552545526</v>
      </c>
      <c r="L15" s="37"/>
      <c r="M15" s="54" t="s">
        <v>224</v>
      </c>
      <c r="N15" s="33"/>
    </row>
    <row r="16" spans="1:21">
      <c r="A16" s="36">
        <f t="shared" si="1"/>
        <v>14</v>
      </c>
      <c r="B16" s="36">
        <v>7</v>
      </c>
      <c r="C16" s="24">
        <v>40.478222228836024</v>
      </c>
      <c r="D16" s="24">
        <v>8.9817758514563802E-3</v>
      </c>
      <c r="E16" s="24">
        <v>12.801427797508653</v>
      </c>
      <c r="F16" s="24">
        <v>0.21202346592905291</v>
      </c>
      <c r="G16" s="24">
        <v>46.855447137280443</v>
      </c>
      <c r="H16" s="24">
        <v>3.1172367011231109E-2</v>
      </c>
      <c r="I16" s="24">
        <v>0.29364524036792783</v>
      </c>
      <c r="J16" s="24">
        <f t="shared" si="0"/>
        <v>100.6809200127848</v>
      </c>
      <c r="K16" s="37">
        <v>86.712101298068617</v>
      </c>
      <c r="L16" s="37"/>
      <c r="M16" s="54" t="s">
        <v>224</v>
      </c>
      <c r="N16" s="33"/>
    </row>
    <row r="17" spans="1:26">
      <c r="A17" s="36">
        <f t="shared" si="1"/>
        <v>15</v>
      </c>
      <c r="B17" s="36">
        <v>6</v>
      </c>
      <c r="C17" s="24">
        <v>39.913649999999997</v>
      </c>
      <c r="D17" s="24">
        <v>1.0333333333333333E-2</v>
      </c>
      <c r="E17" s="24">
        <v>12.732706666666667</v>
      </c>
      <c r="F17" s="24">
        <v>0.16186733333333334</v>
      </c>
      <c r="G17" s="24">
        <v>46.754016666666665</v>
      </c>
      <c r="H17" s="24">
        <v>3.0343333333333333E-2</v>
      </c>
      <c r="I17" s="24">
        <v>0.23659511666666669</v>
      </c>
      <c r="J17" s="24">
        <f t="shared" si="0"/>
        <v>99.839512450000001</v>
      </c>
      <c r="K17" s="37">
        <v>86.749108426625625</v>
      </c>
      <c r="L17" s="37"/>
      <c r="M17" s="54" t="s">
        <v>224</v>
      </c>
      <c r="N17" s="33"/>
    </row>
    <row r="18" spans="1:26">
      <c r="A18" s="36">
        <f t="shared" si="1"/>
        <v>16</v>
      </c>
      <c r="B18" s="36">
        <v>1</v>
      </c>
      <c r="C18" s="24">
        <v>40.299603683353247</v>
      </c>
      <c r="D18" s="24">
        <v>1.2289645015401061E-2</v>
      </c>
      <c r="E18" s="24">
        <v>12.467095047015309</v>
      </c>
      <c r="F18" s="24">
        <v>0.1629680528323566</v>
      </c>
      <c r="G18" s="24">
        <v>46.563162258205239</v>
      </c>
      <c r="H18" s="24">
        <v>2.7789501347082801E-2</v>
      </c>
      <c r="I18" s="24">
        <v>0.32078837671664628</v>
      </c>
      <c r="J18" s="24">
        <f t="shared" si="0"/>
        <v>99.85369656448529</v>
      </c>
      <c r="K18" s="37">
        <v>86.943201411754018</v>
      </c>
      <c r="L18" s="37"/>
      <c r="M18" s="54" t="s">
        <v>223</v>
      </c>
      <c r="N18" s="33"/>
    </row>
    <row r="19" spans="1:26">
      <c r="A19" s="36">
        <f t="shared" si="1"/>
        <v>17</v>
      </c>
      <c r="B19" s="36">
        <v>5</v>
      </c>
      <c r="C19" s="24">
        <v>40.436470700647348</v>
      </c>
      <c r="D19" s="24">
        <v>1.0584967695943134E-2</v>
      </c>
      <c r="E19" s="24">
        <v>12.394928277937897</v>
      </c>
      <c r="F19" s="24">
        <v>0.12730762820503733</v>
      </c>
      <c r="G19" s="24">
        <v>47.011412149732074</v>
      </c>
      <c r="H19" s="24">
        <v>6.5283809648549435E-2</v>
      </c>
      <c r="I19" s="24">
        <v>0.27860180491947328</v>
      </c>
      <c r="J19" s="24">
        <f t="shared" si="0"/>
        <v>100.32458933878632</v>
      </c>
      <c r="K19" s="37">
        <v>87.116873383375804</v>
      </c>
      <c r="L19" s="37"/>
      <c r="M19" s="54" t="s">
        <v>223</v>
      </c>
      <c r="N19" s="33"/>
    </row>
    <row r="20" spans="1:26">
      <c r="A20" s="36">
        <f t="shared" si="1"/>
        <v>18</v>
      </c>
      <c r="B20" s="36">
        <v>2</v>
      </c>
      <c r="C20" s="24">
        <v>40.353131671992386</v>
      </c>
      <c r="D20" s="24">
        <v>1.7315325535334613E-2</v>
      </c>
      <c r="E20" s="24">
        <v>10.826109221160593</v>
      </c>
      <c r="F20" s="24">
        <v>0.13678086638886899</v>
      </c>
      <c r="G20" s="24">
        <v>47.961073424979283</v>
      </c>
      <c r="H20" s="24">
        <v>2.5418460760601023E-2</v>
      </c>
      <c r="I20" s="24">
        <v>0.26233028356943755</v>
      </c>
      <c r="J20" s="24">
        <f t="shared" si="0"/>
        <v>99.582159254386511</v>
      </c>
      <c r="K20" s="37">
        <v>88.762003793057303</v>
      </c>
      <c r="L20" s="37"/>
      <c r="M20" s="54" t="s">
        <v>224</v>
      </c>
      <c r="N20" s="33"/>
    </row>
    <row r="21" spans="1:26">
      <c r="A21" s="36">
        <f t="shared" si="1"/>
        <v>19</v>
      </c>
      <c r="B21" s="36">
        <v>2</v>
      </c>
      <c r="C21" s="24">
        <v>40.561651716255909</v>
      </c>
      <c r="D21" s="24">
        <v>3.0343024514715627E-2</v>
      </c>
      <c r="E21" s="24">
        <v>9.7942541609893095</v>
      </c>
      <c r="F21" s="24">
        <v>0.1392632534431813</v>
      </c>
      <c r="G21" s="24">
        <v>48.514314462298842</v>
      </c>
      <c r="H21" s="24">
        <v>3.9655254032456927E-2</v>
      </c>
      <c r="I21" s="24">
        <v>0.33695333071197431</v>
      </c>
      <c r="J21" s="24">
        <f t="shared" si="0"/>
        <v>99.41643520224639</v>
      </c>
      <c r="K21" s="37">
        <v>89.828312991701381</v>
      </c>
      <c r="L21" s="37"/>
      <c r="M21" s="54" t="s">
        <v>223</v>
      </c>
      <c r="N21" s="33"/>
    </row>
    <row r="22" spans="1:26">
      <c r="A22" s="36">
        <f t="shared" si="1"/>
        <v>20</v>
      </c>
      <c r="B22" s="36">
        <v>2</v>
      </c>
      <c r="C22" s="24">
        <v>40.88040202326367</v>
      </c>
      <c r="D22" s="24">
        <v>8.951808670304004E-2</v>
      </c>
      <c r="E22" s="24">
        <v>9.4783946208989569</v>
      </c>
      <c r="F22" s="24">
        <v>0.12097794501331804</v>
      </c>
      <c r="G22" s="24">
        <v>48.516128180083896</v>
      </c>
      <c r="H22" s="24">
        <v>8.7584734397447017E-2</v>
      </c>
      <c r="I22" s="24">
        <v>0.36697295902959937</v>
      </c>
      <c r="J22" s="24">
        <f t="shared" si="0"/>
        <v>99.539978549389915</v>
      </c>
      <c r="K22" s="37">
        <v>90.124280718668388</v>
      </c>
      <c r="L22" s="37"/>
      <c r="M22" s="54" t="s">
        <v>224</v>
      </c>
      <c r="N22" s="33"/>
    </row>
    <row r="23" spans="1:26">
      <c r="A23" s="36">
        <f t="shared" si="1"/>
        <v>21</v>
      </c>
      <c r="B23" s="36">
        <v>1</v>
      </c>
      <c r="C23" s="24">
        <v>40.764330723285461</v>
      </c>
      <c r="D23" s="24">
        <v>2.5275224005264749E-2</v>
      </c>
      <c r="E23" s="24">
        <v>9.242183744365569</v>
      </c>
      <c r="F23" s="24">
        <v>0.1072699325774376</v>
      </c>
      <c r="G23" s="24">
        <v>49.117740251661772</v>
      </c>
      <c r="H23" s="24">
        <v>5.1204439586863881E-2</v>
      </c>
      <c r="I23" s="24">
        <v>0.34804365633648365</v>
      </c>
      <c r="J23" s="24">
        <f t="shared" si="0"/>
        <v>99.65604797181885</v>
      </c>
      <c r="K23" s="37">
        <v>90.453585631527261</v>
      </c>
      <c r="L23" s="37" t="s">
        <v>221</v>
      </c>
      <c r="M23" s="54" t="s">
        <v>224</v>
      </c>
      <c r="N23" s="33"/>
    </row>
    <row r="24" spans="1:26">
      <c r="A24" s="36">
        <f t="shared" si="1"/>
        <v>22</v>
      </c>
      <c r="B24" s="36">
        <v>5</v>
      </c>
      <c r="C24" s="24">
        <v>41.059233700848644</v>
      </c>
      <c r="D24" s="24">
        <v>5.0669408281704978E-2</v>
      </c>
      <c r="E24" s="24">
        <v>8.9138424737432835</v>
      </c>
      <c r="F24" s="24">
        <v>0.14461022760151004</v>
      </c>
      <c r="G24" s="24">
        <v>49.05243144347348</v>
      </c>
      <c r="H24" s="24">
        <v>8.3621297710367679E-2</v>
      </c>
      <c r="I24" s="24">
        <v>0.36545979596492634</v>
      </c>
      <c r="J24" s="24">
        <f t="shared" si="0"/>
        <v>99.669868347623918</v>
      </c>
      <c r="K24" s="37">
        <v>90.750239865301168</v>
      </c>
      <c r="L24" s="37"/>
      <c r="M24" s="54" t="s">
        <v>224</v>
      </c>
      <c r="N24" s="33"/>
      <c r="Z24" s="17"/>
    </row>
    <row r="25" spans="1:26" s="26" customFormat="1">
      <c r="A25" s="36">
        <f t="shared" si="1"/>
        <v>23</v>
      </c>
      <c r="B25" s="36">
        <v>5</v>
      </c>
      <c r="C25" s="24">
        <v>41.078467298982432</v>
      </c>
      <c r="D25" s="24">
        <v>2.7039471624098844E-2</v>
      </c>
      <c r="E25" s="24">
        <v>8.8067769697784399</v>
      </c>
      <c r="F25" s="24">
        <v>0.13697740124312446</v>
      </c>
      <c r="G25" s="24">
        <v>49.547971495793298</v>
      </c>
      <c r="H25" s="24">
        <v>4.4716909865951331E-2</v>
      </c>
      <c r="I25" s="24">
        <v>0.35386130849681285</v>
      </c>
      <c r="J25" s="24">
        <f t="shared" si="0"/>
        <v>99.995810855784171</v>
      </c>
      <c r="K25" s="37">
        <v>90.934380156388912</v>
      </c>
      <c r="L25" s="37" t="s">
        <v>220</v>
      </c>
      <c r="M25" s="55" t="s">
        <v>224</v>
      </c>
      <c r="N25" s="56"/>
    </row>
    <row r="26" spans="1:26" s="26" customFormat="1">
      <c r="A26" s="36">
        <f t="shared" si="1"/>
        <v>24</v>
      </c>
      <c r="B26" s="36">
        <v>4</v>
      </c>
      <c r="C26" s="24">
        <v>41.132659871707304</v>
      </c>
      <c r="D26" s="24">
        <v>4.7438551753701402E-2</v>
      </c>
      <c r="E26" s="24">
        <v>8.6972296481430895</v>
      </c>
      <c r="F26" s="24">
        <v>0.14626469616530144</v>
      </c>
      <c r="G26" s="24">
        <v>50.07631022271319</v>
      </c>
      <c r="H26" s="24">
        <v>4.7231613594493141E-2</v>
      </c>
      <c r="I26" s="24">
        <v>0.34813114746386986</v>
      </c>
      <c r="J26" s="24">
        <f t="shared" si="0"/>
        <v>100.49526575154096</v>
      </c>
      <c r="K26" s="37">
        <v>91.123210846596237</v>
      </c>
      <c r="L26" s="37" t="s">
        <v>222</v>
      </c>
      <c r="M26" s="55" t="s">
        <v>224</v>
      </c>
      <c r="N26" s="56"/>
    </row>
    <row r="27" spans="1:26" s="26" customFormat="1">
      <c r="A27" s="36">
        <f t="shared" si="1"/>
        <v>25</v>
      </c>
      <c r="B27" s="36">
        <v>2</v>
      </c>
      <c r="C27" s="24">
        <v>41.182189414957165</v>
      </c>
      <c r="D27" s="24">
        <v>1.6394061572120644E-2</v>
      </c>
      <c r="E27" s="24">
        <v>8.650490579656605</v>
      </c>
      <c r="F27" s="24">
        <v>0.14070022690381603</v>
      </c>
      <c r="G27" s="24">
        <v>50.186039158272465</v>
      </c>
      <c r="H27" s="24">
        <v>3.0276036969374625E-2</v>
      </c>
      <c r="I27" s="24">
        <v>0.354780716331135</v>
      </c>
      <c r="J27" s="24">
        <f t="shared" si="0"/>
        <v>100.56087019466268</v>
      </c>
      <c r="K27" s="37">
        <v>91.184311921810874</v>
      </c>
      <c r="L27" s="37"/>
      <c r="M27" s="55" t="s">
        <v>224</v>
      </c>
      <c r="N27" s="56"/>
    </row>
    <row r="28" spans="1:26" s="26" customFormat="1">
      <c r="A28" s="36">
        <f t="shared" si="1"/>
        <v>26</v>
      </c>
      <c r="B28" s="36">
        <v>5</v>
      </c>
      <c r="C28" s="24">
        <v>40.703064361863923</v>
      </c>
      <c r="D28" s="24">
        <v>3.1833211819053644E-2</v>
      </c>
      <c r="E28" s="24">
        <v>8.3328439056554267</v>
      </c>
      <c r="F28" s="24">
        <v>0.13115434765686579</v>
      </c>
      <c r="G28" s="24">
        <v>51.031122564546351</v>
      </c>
      <c r="H28" s="24">
        <v>4.0317508508189895E-2</v>
      </c>
      <c r="I28" s="24">
        <v>0.3461428829766775</v>
      </c>
      <c r="J28" s="24">
        <f t="shared" si="0"/>
        <v>100.61647878302649</v>
      </c>
      <c r="K28" s="37">
        <v>91.609693457432783</v>
      </c>
      <c r="L28" s="37"/>
      <c r="M28" s="55" t="s">
        <v>224</v>
      </c>
      <c r="N28" s="56"/>
    </row>
    <row r="29" spans="1:26" s="26" customFormat="1">
      <c r="A29" s="36">
        <f t="shared" si="1"/>
        <v>27</v>
      </c>
      <c r="B29" s="36">
        <v>3</v>
      </c>
      <c r="C29" s="24">
        <v>41.390506212834744</v>
      </c>
      <c r="D29" s="24">
        <v>2.6566342137275521E-2</v>
      </c>
      <c r="E29" s="24">
        <v>8.0878057799090897</v>
      </c>
      <c r="F29" s="24">
        <v>0.1483317109618992</v>
      </c>
      <c r="G29" s="24">
        <v>50.458427427672348</v>
      </c>
      <c r="H29" s="24">
        <v>2.7587046843805165E-2</v>
      </c>
      <c r="I29" s="24">
        <v>0.3445298166685371</v>
      </c>
      <c r="J29" s="24">
        <f t="shared" si="0"/>
        <v>100.48375433702769</v>
      </c>
      <c r="K29" s="37">
        <v>91.75126526075951</v>
      </c>
      <c r="L29" s="37"/>
      <c r="M29" s="55" t="s">
        <v>224</v>
      </c>
      <c r="N29" s="56"/>
    </row>
    <row r="30" spans="1:26">
      <c r="A30" s="36">
        <f t="shared" si="1"/>
        <v>28</v>
      </c>
      <c r="B30" s="36">
        <v>1</v>
      </c>
      <c r="C30" s="24">
        <v>41.262761056267877</v>
      </c>
      <c r="D30" s="24">
        <v>5.270685151721595E-2</v>
      </c>
      <c r="E30" s="24">
        <v>7.8349492914935679</v>
      </c>
      <c r="F30" s="24">
        <v>0.10307633283630201</v>
      </c>
      <c r="G30" s="24">
        <v>50.543270765700953</v>
      </c>
      <c r="H30" s="24">
        <v>2.0751040235646692E-2</v>
      </c>
      <c r="I30" s="24">
        <v>0.35008756973691169</v>
      </c>
      <c r="J30" s="24">
        <f t="shared" si="0"/>
        <v>100.16760290778848</v>
      </c>
      <c r="K30" s="37">
        <v>92.000864909723873</v>
      </c>
      <c r="L30" s="37"/>
      <c r="M30" s="54" t="s">
        <v>223</v>
      </c>
      <c r="N30" s="33"/>
    </row>
    <row r="31" spans="1:26">
      <c r="A31" s="36">
        <f t="shared" si="1"/>
        <v>29</v>
      </c>
      <c r="B31" s="36">
        <v>2</v>
      </c>
      <c r="C31" s="24">
        <v>41.107587221662158</v>
      </c>
      <c r="D31" s="24">
        <v>1.722874588906894E-2</v>
      </c>
      <c r="E31" s="24">
        <v>7.8057029741020241</v>
      </c>
      <c r="F31" s="24">
        <v>9.8722979149939077E-2</v>
      </c>
      <c r="G31" s="24">
        <v>50.478111661097984</v>
      </c>
      <c r="H31" s="24">
        <v>4.3681625717758452E-2</v>
      </c>
      <c r="I31" s="24">
        <v>0.36079755342243963</v>
      </c>
      <c r="J31" s="24">
        <f t="shared" si="0"/>
        <v>99.911832761041381</v>
      </c>
      <c r="K31" s="37">
        <v>92.018874972823554</v>
      </c>
      <c r="L31" s="37"/>
      <c r="M31" s="54" t="s">
        <v>223</v>
      </c>
      <c r="N31" s="33"/>
    </row>
    <row r="32" spans="1:26">
      <c r="A32" s="36">
        <f t="shared" si="1"/>
        <v>30</v>
      </c>
      <c r="B32" s="36">
        <v>7</v>
      </c>
      <c r="C32" s="24">
        <v>41.182384503527786</v>
      </c>
      <c r="D32" s="24">
        <v>2.4304827662676786E-2</v>
      </c>
      <c r="E32" s="24">
        <v>7.6529795414587607</v>
      </c>
      <c r="F32" s="24">
        <v>0.12408923446323601</v>
      </c>
      <c r="G32" s="24">
        <v>50.609795694833778</v>
      </c>
      <c r="H32" s="24">
        <v>3.0791042498789643E-2</v>
      </c>
      <c r="I32" s="24">
        <v>0.34952037180910295</v>
      </c>
      <c r="J32" s="24">
        <f t="shared" si="0"/>
        <v>99.973865216254126</v>
      </c>
      <c r="K32" s="37">
        <v>92.181590075345596</v>
      </c>
      <c r="L32" s="37"/>
      <c r="M32" s="54" t="s">
        <v>224</v>
      </c>
      <c r="N32" s="33"/>
    </row>
    <row r="33" spans="1:18">
      <c r="A33" s="36">
        <f t="shared" si="1"/>
        <v>31</v>
      </c>
      <c r="B33" s="36">
        <v>2</v>
      </c>
      <c r="C33" s="24">
        <v>41.483575154574865</v>
      </c>
      <c r="D33" s="24">
        <v>1.0338543968923714E-2</v>
      </c>
      <c r="E33" s="24">
        <v>7.3998864151196502</v>
      </c>
      <c r="F33" s="24">
        <v>0.13433652571895147</v>
      </c>
      <c r="G33" s="24">
        <v>51.436539998413672</v>
      </c>
      <c r="H33" s="24">
        <v>2.4360258693121813E-2</v>
      </c>
      <c r="I33" s="24">
        <v>0.32514458295730647</v>
      </c>
      <c r="J33" s="24">
        <f t="shared" si="0"/>
        <v>100.81418147944649</v>
      </c>
      <c r="K33" s="37">
        <v>92.533285230422635</v>
      </c>
      <c r="L33" s="37" t="s">
        <v>219</v>
      </c>
      <c r="M33" s="54" t="s">
        <v>224</v>
      </c>
    </row>
    <row r="34" spans="1:18" s="17" customFormat="1">
      <c r="A34" s="78" t="s">
        <v>241</v>
      </c>
      <c r="B34" s="35"/>
      <c r="C34" s="50"/>
      <c r="D34" s="50"/>
      <c r="E34" s="50"/>
      <c r="F34" s="50"/>
      <c r="G34" s="50"/>
      <c r="H34" s="50"/>
      <c r="I34" s="50"/>
      <c r="J34" s="50"/>
      <c r="K34" s="56"/>
      <c r="L34" s="56"/>
      <c r="M34" s="77"/>
    </row>
    <row r="35" spans="1:18">
      <c r="A35" s="22" t="s">
        <v>235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O35" s="17"/>
      <c r="P35" s="17"/>
      <c r="Q35" s="17"/>
      <c r="R35" s="17"/>
    </row>
    <row r="36" spans="1:18">
      <c r="A36" s="17" t="s">
        <v>237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O36" s="17"/>
    </row>
    <row r="37" spans="1:18">
      <c r="B37" s="17"/>
      <c r="C37" s="17"/>
      <c r="D37" s="17"/>
      <c r="E37" s="17"/>
      <c r="F37" s="17"/>
      <c r="G37" s="17"/>
      <c r="H37" s="17"/>
      <c r="I37" s="17"/>
      <c r="J37" s="17"/>
      <c r="K37" s="17"/>
      <c r="O37" s="17"/>
      <c r="P37" s="17"/>
      <c r="Q37" s="17"/>
      <c r="R37" s="17"/>
    </row>
    <row r="38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O38" s="17"/>
      <c r="P38" s="17"/>
      <c r="Q38" s="17"/>
      <c r="R38" s="17"/>
    </row>
    <row r="39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O39" s="17"/>
      <c r="P39" s="17"/>
      <c r="Q39" s="17"/>
      <c r="R39" s="17"/>
    </row>
    <row r="40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O40" s="17"/>
      <c r="P40" s="17"/>
      <c r="Q40" s="17"/>
      <c r="R40" s="17"/>
    </row>
    <row r="41" spans="1:18">
      <c r="B41" s="17"/>
      <c r="C41" s="17"/>
      <c r="D41" s="17"/>
      <c r="E41" s="17"/>
      <c r="F41" s="17"/>
      <c r="G41" s="17"/>
      <c r="H41" s="17"/>
      <c r="I41" s="17"/>
      <c r="J41" s="17"/>
      <c r="K41" s="17"/>
      <c r="O41" s="17"/>
      <c r="P41" s="17"/>
      <c r="Q41" s="17"/>
      <c r="R41" s="17"/>
    </row>
    <row r="42" spans="1:18">
      <c r="B42" s="17"/>
      <c r="C42" s="17"/>
      <c r="D42" s="17"/>
      <c r="E42" s="17"/>
      <c r="F42" s="17"/>
      <c r="G42" s="17"/>
      <c r="H42" s="17"/>
      <c r="I42" s="17"/>
      <c r="J42" s="17"/>
      <c r="K42" s="17"/>
      <c r="O42" s="17"/>
      <c r="P42" s="17"/>
      <c r="Q42" s="17"/>
      <c r="R42" s="17"/>
    </row>
    <row r="43" spans="1:18">
      <c r="B43" s="17"/>
      <c r="C43" s="17"/>
      <c r="D43" s="17"/>
      <c r="E43" s="17"/>
      <c r="F43" s="17"/>
      <c r="G43" s="17"/>
      <c r="H43" s="17"/>
      <c r="I43" s="17"/>
      <c r="J43" s="17"/>
      <c r="K43" s="17"/>
      <c r="O43" s="17"/>
      <c r="P43" s="17"/>
      <c r="Q43" s="17"/>
      <c r="R43" s="17"/>
    </row>
    <row r="44" spans="1:18">
      <c r="B44" s="17"/>
      <c r="C44" s="17"/>
      <c r="D44" s="17"/>
      <c r="E44" s="17"/>
      <c r="F44" s="17"/>
      <c r="G44" s="17"/>
      <c r="H44" s="17"/>
      <c r="I44" s="17"/>
      <c r="J44" s="17"/>
      <c r="K44" s="17"/>
      <c r="O44" s="17"/>
      <c r="P44" s="17"/>
      <c r="Q44" s="17"/>
      <c r="R44" s="17"/>
    </row>
    <row r="45" spans="1:18">
      <c r="B45" s="17"/>
      <c r="C45" s="17"/>
      <c r="D45" s="17"/>
      <c r="E45" s="17"/>
      <c r="F45" s="17"/>
      <c r="G45" s="17"/>
      <c r="H45" s="17"/>
      <c r="I45" s="17"/>
      <c r="J45" s="17"/>
      <c r="K45" s="17"/>
      <c r="O45" s="17"/>
      <c r="P45" s="17"/>
      <c r="Q45" s="17"/>
      <c r="R45" s="17"/>
    </row>
    <row r="46" spans="1:18">
      <c r="B46" s="17"/>
      <c r="C46" s="17"/>
      <c r="D46" s="17"/>
      <c r="E46" s="17"/>
      <c r="F46" s="17"/>
      <c r="G46" s="17"/>
      <c r="H46" s="17"/>
      <c r="I46" s="17"/>
      <c r="J46" s="17"/>
      <c r="K46" s="17"/>
      <c r="O46" s="17"/>
      <c r="P46" s="17"/>
      <c r="Q46" s="17"/>
      <c r="R46" s="17"/>
    </row>
    <row r="47" spans="1:18">
      <c r="B47" s="17"/>
      <c r="C47" s="17"/>
      <c r="D47" s="17"/>
      <c r="E47" s="17"/>
      <c r="F47" s="17"/>
      <c r="G47" s="17"/>
      <c r="H47" s="17"/>
      <c r="I47" s="17"/>
      <c r="J47" s="17"/>
      <c r="K47" s="17"/>
      <c r="O47" s="17"/>
      <c r="P47" s="17"/>
      <c r="Q47" s="17"/>
      <c r="R47" s="17"/>
    </row>
    <row r="48" spans="1:18">
      <c r="B48" s="17"/>
      <c r="C48" s="17"/>
      <c r="D48" s="17"/>
      <c r="E48" s="17"/>
      <c r="F48" s="17"/>
      <c r="G48" s="17"/>
      <c r="H48" s="17"/>
      <c r="I48" s="17"/>
      <c r="J48" s="17"/>
      <c r="K48" s="17"/>
      <c r="O48" s="17"/>
      <c r="P48" s="17"/>
      <c r="Q48" s="17"/>
      <c r="R48" s="17"/>
    </row>
    <row r="49" spans="2:18" ht="13.8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O49" s="17"/>
      <c r="P49" s="17"/>
      <c r="Q49" s="17"/>
      <c r="R49" s="17"/>
    </row>
    <row r="50" spans="2:18">
      <c r="B50" s="17"/>
      <c r="C50" s="17"/>
      <c r="D50" s="17"/>
      <c r="E50" s="17"/>
      <c r="F50" s="17"/>
      <c r="G50" s="17"/>
      <c r="H50" s="17"/>
      <c r="I50" s="17"/>
      <c r="J50" s="17"/>
      <c r="K50" s="17"/>
      <c r="O50" s="17"/>
      <c r="P50" s="17"/>
      <c r="Q50" s="17"/>
      <c r="R50" s="17"/>
    </row>
    <row r="51" spans="2:18">
      <c r="B51" s="17"/>
      <c r="C51" s="17"/>
      <c r="D51" s="17"/>
      <c r="E51" s="17"/>
      <c r="F51" s="17"/>
      <c r="G51" s="17"/>
      <c r="H51" s="17"/>
      <c r="I51" s="17"/>
      <c r="J51" s="17"/>
      <c r="K51" s="17"/>
      <c r="O51" s="17"/>
      <c r="P51" s="17"/>
      <c r="Q51" s="17"/>
      <c r="R51" s="17"/>
    </row>
    <row r="52" spans="2:18">
      <c r="B52" s="17"/>
      <c r="C52" s="17"/>
      <c r="D52" s="17"/>
      <c r="E52" s="17"/>
      <c r="F52" s="17"/>
      <c r="G52" s="17"/>
      <c r="H52" s="17"/>
      <c r="I52" s="17"/>
      <c r="J52" s="17"/>
      <c r="K52" s="17"/>
      <c r="O52" s="17"/>
      <c r="P52" s="17"/>
      <c r="Q52" s="17"/>
      <c r="R52" s="17"/>
    </row>
    <row r="53" spans="2:18">
      <c r="B53" s="17"/>
      <c r="C53" s="17"/>
      <c r="D53" s="17"/>
      <c r="E53" s="17"/>
      <c r="F53" s="17"/>
      <c r="G53" s="17"/>
      <c r="H53" s="17"/>
      <c r="I53" s="17"/>
      <c r="J53" s="17"/>
      <c r="K53" s="17"/>
      <c r="O53" s="17"/>
      <c r="P53" s="17"/>
      <c r="Q53" s="17"/>
      <c r="R53" s="17"/>
    </row>
    <row r="54" spans="2:18">
      <c r="B54" s="17"/>
      <c r="C54" s="17"/>
      <c r="D54" s="17"/>
      <c r="E54" s="17"/>
      <c r="F54" s="17"/>
      <c r="G54" s="17"/>
      <c r="H54" s="17"/>
      <c r="I54" s="17"/>
      <c r="J54" s="17"/>
      <c r="K54" s="17"/>
      <c r="O54" s="17"/>
      <c r="P54" s="17"/>
      <c r="Q54" s="17"/>
      <c r="R54" s="17"/>
    </row>
    <row r="55" spans="2:18">
      <c r="B55" s="17"/>
      <c r="C55" s="17"/>
      <c r="D55" s="17"/>
      <c r="E55" s="17"/>
      <c r="F55" s="17"/>
      <c r="G55" s="17"/>
      <c r="H55" s="17"/>
      <c r="I55" s="17"/>
      <c r="J55" s="17"/>
      <c r="K55" s="17"/>
      <c r="O55" s="17"/>
      <c r="P55" s="17"/>
      <c r="Q55" s="17"/>
      <c r="R55" s="17"/>
    </row>
    <row r="56" spans="2:18">
      <c r="B56" s="17"/>
      <c r="C56" s="17"/>
      <c r="D56" s="17"/>
      <c r="E56" s="17"/>
      <c r="F56" s="17"/>
      <c r="G56" s="17"/>
      <c r="H56" s="17"/>
      <c r="I56" s="17"/>
      <c r="J56" s="17"/>
      <c r="K56" s="17"/>
      <c r="O56" s="17"/>
      <c r="P56" s="17"/>
      <c r="Q56" s="17"/>
      <c r="R56" s="17"/>
    </row>
    <row r="57" spans="2:18">
      <c r="B57" s="17"/>
      <c r="C57" s="17"/>
      <c r="D57" s="17"/>
      <c r="E57" s="17"/>
      <c r="F57" s="17"/>
      <c r="G57" s="17"/>
      <c r="H57" s="17"/>
      <c r="I57" s="17"/>
      <c r="J57" s="17"/>
      <c r="K57" s="17"/>
      <c r="O57" s="17"/>
      <c r="P57" s="17"/>
      <c r="Q57" s="17"/>
      <c r="R57" s="17"/>
    </row>
    <row r="58" spans="2:18">
      <c r="B58" s="17"/>
      <c r="C58" s="17"/>
      <c r="D58" s="17"/>
      <c r="E58" s="17"/>
      <c r="F58" s="17"/>
      <c r="G58" s="17"/>
      <c r="H58" s="17"/>
      <c r="I58" s="17"/>
      <c r="J58" s="17"/>
      <c r="K58" s="17"/>
      <c r="O58" s="17"/>
      <c r="P58" s="17"/>
      <c r="Q58" s="17"/>
      <c r="R58" s="17"/>
    </row>
    <row r="59" spans="2:18">
      <c r="B59" s="17"/>
      <c r="C59" s="17"/>
      <c r="D59" s="17"/>
      <c r="E59" s="17"/>
      <c r="F59" s="17"/>
      <c r="G59" s="17"/>
      <c r="H59" s="17"/>
      <c r="I59" s="17"/>
      <c r="J59" s="17"/>
      <c r="K59" s="17"/>
      <c r="O59" s="17"/>
      <c r="P59" s="17"/>
      <c r="Q59" s="17"/>
      <c r="R59" s="17"/>
    </row>
    <row r="60" spans="2:18">
      <c r="B60" s="17"/>
      <c r="C60" s="17"/>
      <c r="D60" s="17"/>
      <c r="E60" s="17"/>
      <c r="F60" s="17"/>
      <c r="G60" s="17"/>
      <c r="H60" s="17"/>
      <c r="I60" s="17"/>
      <c r="J60" s="17"/>
      <c r="K60" s="17"/>
      <c r="O60" s="17"/>
      <c r="P60" s="17"/>
      <c r="Q60" s="17"/>
      <c r="R60" s="17"/>
    </row>
    <row r="61" spans="2:18">
      <c r="B61" s="17"/>
      <c r="C61" s="17"/>
      <c r="D61" s="17"/>
      <c r="E61" s="17"/>
      <c r="F61" s="17"/>
      <c r="G61" s="17"/>
      <c r="H61" s="17"/>
      <c r="I61" s="17"/>
      <c r="J61" s="17"/>
      <c r="K61" s="17"/>
      <c r="O61" s="17"/>
      <c r="P61" s="17"/>
      <c r="Q61" s="17"/>
      <c r="R61" s="17"/>
    </row>
    <row r="62" spans="2:18">
      <c r="B62" s="17"/>
      <c r="C62" s="17"/>
      <c r="D62" s="17"/>
      <c r="E62" s="17"/>
      <c r="F62" s="17"/>
      <c r="G62" s="17"/>
      <c r="H62" s="17"/>
      <c r="I62" s="17"/>
      <c r="J62" s="17"/>
      <c r="K62" s="17"/>
      <c r="O62" s="17"/>
      <c r="P62" s="17"/>
      <c r="Q62" s="17"/>
      <c r="R62" s="17"/>
    </row>
    <row r="63" spans="2:18">
      <c r="B63" s="17"/>
      <c r="C63" s="17"/>
      <c r="D63" s="17"/>
      <c r="E63" s="17"/>
      <c r="F63" s="17"/>
      <c r="G63" s="17"/>
      <c r="H63" s="17"/>
      <c r="I63" s="17"/>
      <c r="J63" s="17"/>
      <c r="K63" s="17"/>
      <c r="O63" s="17"/>
      <c r="P63" s="17"/>
      <c r="Q63" s="17"/>
      <c r="R63" s="17"/>
    </row>
    <row r="64" spans="2:18">
      <c r="B64" s="17"/>
      <c r="C64" s="17"/>
      <c r="D64" s="17"/>
      <c r="E64" s="17"/>
      <c r="F64" s="17"/>
      <c r="G64" s="17"/>
      <c r="H64" s="17"/>
      <c r="I64" s="17"/>
      <c r="J64" s="17"/>
      <c r="K64" s="17"/>
      <c r="O64" s="17"/>
      <c r="P64" s="17"/>
      <c r="Q64" s="17"/>
      <c r="R64" s="17"/>
    </row>
    <row r="65" spans="2:18">
      <c r="B65" s="17"/>
      <c r="C65" s="17"/>
      <c r="D65" s="17"/>
      <c r="E65" s="17"/>
      <c r="F65" s="17"/>
      <c r="G65" s="17"/>
      <c r="H65" s="17"/>
      <c r="I65" s="17"/>
      <c r="J65" s="17"/>
      <c r="K65" s="17"/>
      <c r="O65" s="17"/>
      <c r="P65" s="17"/>
      <c r="Q65" s="17"/>
      <c r="R65" s="17"/>
    </row>
    <row r="66" spans="2:18">
      <c r="B66" s="17"/>
      <c r="C66" s="17"/>
      <c r="D66" s="17"/>
      <c r="E66" s="17"/>
      <c r="F66" s="17"/>
      <c r="G66" s="17"/>
      <c r="H66" s="17"/>
      <c r="I66" s="17"/>
      <c r="J66" s="17"/>
      <c r="K66" s="17"/>
      <c r="O66" s="17"/>
      <c r="P66" s="17"/>
      <c r="Q66" s="17"/>
      <c r="R66" s="17"/>
    </row>
    <row r="67" spans="2:18">
      <c r="B67" s="17"/>
      <c r="C67" s="17"/>
      <c r="D67" s="17"/>
      <c r="E67" s="17"/>
      <c r="F67" s="17"/>
      <c r="G67" s="17"/>
      <c r="H67" s="17"/>
      <c r="I67" s="17"/>
      <c r="J67" s="17"/>
      <c r="K67" s="17"/>
      <c r="O67" s="17"/>
      <c r="P67" s="17"/>
      <c r="Q67" s="17"/>
      <c r="R67" s="17"/>
    </row>
    <row r="68" spans="2:18">
      <c r="B68" s="17"/>
      <c r="C68" s="17"/>
      <c r="D68" s="17"/>
      <c r="E68" s="17"/>
      <c r="F68" s="17"/>
      <c r="G68" s="17"/>
      <c r="H68" s="17"/>
      <c r="I68" s="17"/>
      <c r="J68" s="17"/>
      <c r="K68" s="17"/>
      <c r="O68" s="17"/>
      <c r="P68" s="17"/>
      <c r="Q68" s="17"/>
      <c r="R68" s="17"/>
    </row>
    <row r="69" spans="2:18">
      <c r="B69" s="17"/>
      <c r="C69" s="17"/>
      <c r="D69" s="17"/>
      <c r="E69" s="17"/>
      <c r="F69" s="17"/>
      <c r="G69" s="17"/>
      <c r="H69" s="17"/>
      <c r="I69" s="17"/>
      <c r="J69" s="17"/>
      <c r="K69" s="17"/>
      <c r="O69" s="17"/>
      <c r="P69" s="17"/>
      <c r="Q69" s="17"/>
      <c r="R69" s="17"/>
    </row>
    <row r="70" spans="2:18">
      <c r="B70" s="17"/>
      <c r="C70" s="17"/>
      <c r="D70" s="17"/>
      <c r="E70" s="17"/>
      <c r="F70" s="17"/>
      <c r="G70" s="17"/>
      <c r="H70" s="17"/>
      <c r="I70" s="17"/>
      <c r="J70" s="17"/>
      <c r="K70" s="17"/>
      <c r="O70" s="17"/>
      <c r="P70" s="17"/>
      <c r="Q70" s="17"/>
      <c r="R70" s="17"/>
    </row>
    <row r="71" spans="2:18">
      <c r="B71" s="17"/>
      <c r="C71" s="17"/>
      <c r="D71" s="17"/>
      <c r="E71" s="17"/>
      <c r="F71" s="17"/>
      <c r="G71" s="17"/>
      <c r="H71" s="17"/>
      <c r="I71" s="17"/>
      <c r="J71" s="17"/>
      <c r="K71" s="17"/>
      <c r="O71" s="17"/>
      <c r="P71" s="17"/>
      <c r="Q71" s="17"/>
      <c r="R71" s="17"/>
    </row>
    <row r="72" spans="2:18">
      <c r="B72" s="17"/>
      <c r="C72" s="17"/>
      <c r="D72" s="17"/>
      <c r="E72" s="17"/>
      <c r="F72" s="17"/>
      <c r="G72" s="17"/>
      <c r="H72" s="17"/>
      <c r="I72" s="17"/>
      <c r="J72" s="17"/>
      <c r="K72" s="17"/>
      <c r="O72" s="17"/>
      <c r="P72" s="17"/>
      <c r="Q72" s="17"/>
      <c r="R72" s="17"/>
    </row>
    <row r="73" spans="2:18">
      <c r="B73" s="17"/>
      <c r="C73" s="17"/>
      <c r="D73" s="17"/>
      <c r="E73" s="17"/>
      <c r="F73" s="17"/>
      <c r="G73" s="17"/>
      <c r="H73" s="17"/>
      <c r="I73" s="17"/>
      <c r="J73" s="17"/>
      <c r="K73" s="17"/>
      <c r="O73" s="17"/>
      <c r="P73" s="17"/>
      <c r="Q73" s="17"/>
      <c r="R73" s="17"/>
    </row>
    <row r="74" spans="2:18">
      <c r="B74" s="17"/>
      <c r="C74" s="17"/>
      <c r="D74" s="17"/>
      <c r="E74" s="17"/>
      <c r="F74" s="17"/>
      <c r="G74" s="17"/>
      <c r="H74" s="17"/>
      <c r="I74" s="17"/>
      <c r="J74" s="17"/>
      <c r="K74" s="17"/>
      <c r="O74" s="17"/>
      <c r="P74" s="17"/>
      <c r="Q74" s="17"/>
      <c r="R74" s="17"/>
    </row>
    <row r="75" spans="2:18">
      <c r="B75" s="17"/>
      <c r="C75" s="17"/>
      <c r="D75" s="17"/>
      <c r="E75" s="17"/>
      <c r="F75" s="17"/>
      <c r="G75" s="17"/>
      <c r="H75" s="17"/>
      <c r="I75" s="17"/>
      <c r="J75" s="17"/>
      <c r="K75" s="17"/>
      <c r="O75" s="17"/>
      <c r="P75" s="17"/>
      <c r="Q75" s="17"/>
      <c r="R75" s="17"/>
    </row>
    <row r="76" spans="2:18">
      <c r="B76" s="17"/>
      <c r="C76" s="17"/>
      <c r="D76" s="17"/>
      <c r="E76" s="17"/>
      <c r="F76" s="17"/>
      <c r="G76" s="17"/>
      <c r="H76" s="17"/>
      <c r="I76" s="17"/>
      <c r="J76" s="17"/>
      <c r="K76" s="17"/>
      <c r="O76" s="17"/>
      <c r="P76" s="17"/>
      <c r="Q76" s="17"/>
      <c r="R76" s="17"/>
    </row>
    <row r="77" spans="2:18">
      <c r="B77" s="17"/>
      <c r="C77" s="17"/>
      <c r="D77" s="17"/>
      <c r="E77" s="17"/>
      <c r="F77" s="17"/>
      <c r="G77" s="17"/>
      <c r="H77" s="17"/>
      <c r="I77" s="17"/>
      <c r="J77" s="17"/>
      <c r="K77" s="17"/>
      <c r="O77" s="17"/>
      <c r="P77" s="17"/>
      <c r="Q77" s="17"/>
      <c r="R77" s="17"/>
    </row>
    <row r="78" spans="2:18">
      <c r="B78" s="17"/>
      <c r="C78" s="17"/>
      <c r="D78" s="17"/>
      <c r="E78" s="17"/>
      <c r="F78" s="17"/>
      <c r="G78" s="17"/>
      <c r="H78" s="17"/>
      <c r="I78" s="17"/>
      <c r="J78" s="17"/>
      <c r="K78" s="17"/>
      <c r="O78" s="17"/>
      <c r="P78" s="17"/>
      <c r="Q78" s="17"/>
      <c r="R78" s="17"/>
    </row>
    <row r="79" spans="2:18">
      <c r="B79" s="17"/>
      <c r="C79" s="17"/>
      <c r="D79" s="17"/>
      <c r="E79" s="17"/>
      <c r="F79" s="17"/>
      <c r="G79" s="17"/>
      <c r="H79" s="17"/>
      <c r="I79" s="17"/>
      <c r="J79" s="17"/>
      <c r="K79" s="17"/>
      <c r="O79" s="17"/>
      <c r="P79" s="17"/>
      <c r="Q79" s="17"/>
      <c r="R79" s="17"/>
    </row>
    <row r="80" spans="2:18">
      <c r="B80" s="17"/>
      <c r="C80" s="17"/>
      <c r="D80" s="17"/>
      <c r="E80" s="17"/>
      <c r="F80" s="17"/>
      <c r="G80" s="17"/>
      <c r="H80" s="17"/>
      <c r="I80" s="17"/>
      <c r="J80" s="17"/>
      <c r="K80" s="17"/>
      <c r="O80" s="17"/>
      <c r="P80" s="17"/>
      <c r="Q80" s="17"/>
      <c r="R80" s="17"/>
    </row>
    <row r="81" spans="2:18">
      <c r="B81" s="17"/>
      <c r="C81" s="17"/>
      <c r="D81" s="17"/>
      <c r="E81" s="17"/>
      <c r="F81" s="17"/>
      <c r="G81" s="17"/>
      <c r="H81" s="17"/>
      <c r="I81" s="17"/>
      <c r="J81" s="17"/>
      <c r="K81" s="17"/>
      <c r="O81" s="17"/>
      <c r="P81" s="17"/>
      <c r="Q81" s="17"/>
      <c r="R81" s="17"/>
    </row>
    <row r="82" spans="2:18">
      <c r="B82" s="17"/>
      <c r="C82" s="17"/>
      <c r="D82" s="17"/>
      <c r="E82" s="17"/>
      <c r="F82" s="17"/>
      <c r="G82" s="17"/>
      <c r="H82" s="17"/>
      <c r="I82" s="17"/>
      <c r="J82" s="17"/>
      <c r="K82" s="17"/>
      <c r="O82" s="17"/>
      <c r="P82" s="17"/>
      <c r="Q82" s="17"/>
      <c r="R82" s="17"/>
    </row>
    <row r="83" spans="2:18">
      <c r="B83" s="17"/>
      <c r="C83" s="17"/>
      <c r="D83" s="17"/>
      <c r="E83" s="17"/>
      <c r="F83" s="17"/>
      <c r="G83" s="17"/>
      <c r="H83" s="17"/>
      <c r="I83" s="17"/>
      <c r="J83" s="17"/>
      <c r="K83" s="17"/>
      <c r="O83" s="17"/>
      <c r="P83" s="17"/>
      <c r="Q83" s="17"/>
      <c r="R83" s="17"/>
    </row>
  </sheetData>
  <sortState xmlns:xlrd2="http://schemas.microsoft.com/office/spreadsheetml/2017/richdata2" ref="A3:K33">
    <sortCondition ref="K3:K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EC89-53E7-47E0-B996-34A1D5D2FCFD}">
  <dimension ref="A1:K56"/>
  <sheetViews>
    <sheetView topLeftCell="A43" workbookViewId="0">
      <selection activeCell="A56" sqref="A56"/>
    </sheetView>
  </sheetViews>
  <sheetFormatPr defaultRowHeight="14.4"/>
  <cols>
    <col min="1" max="1" width="12.21875" customWidth="1"/>
  </cols>
  <sheetData>
    <row r="1" spans="1:10">
      <c r="A1" s="74" t="s">
        <v>253</v>
      </c>
      <c r="B1" s="3"/>
      <c r="C1" s="3"/>
      <c r="D1" s="3"/>
      <c r="E1" s="3"/>
      <c r="F1" s="3"/>
      <c r="G1" s="3"/>
      <c r="H1" s="3"/>
      <c r="I1" s="3"/>
      <c r="J1" s="3"/>
    </row>
    <row r="2" spans="1:10" ht="16.2">
      <c r="A2" s="6" t="s">
        <v>239</v>
      </c>
      <c r="B2" s="5" t="s">
        <v>8</v>
      </c>
      <c r="C2" s="5" t="s">
        <v>9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236</v>
      </c>
      <c r="J2" s="5" t="s">
        <v>0</v>
      </c>
    </row>
    <row r="3" spans="1:10">
      <c r="A3" s="79" t="s">
        <v>245</v>
      </c>
      <c r="B3" s="80"/>
      <c r="C3" s="80"/>
      <c r="D3" s="80"/>
      <c r="E3" s="80"/>
      <c r="F3" s="80"/>
      <c r="G3" s="80"/>
      <c r="H3" s="80"/>
      <c r="I3" s="80"/>
      <c r="J3" s="81"/>
    </row>
    <row r="4" spans="1:10">
      <c r="A4" s="6">
        <v>1</v>
      </c>
      <c r="B4" s="5">
        <v>41.076221128386727</v>
      </c>
      <c r="C4" s="5">
        <v>9.0705077980287631E-3</v>
      </c>
      <c r="D4" s="5">
        <v>13.06196851953908</v>
      </c>
      <c r="E4" s="5">
        <v>0.19237266874391359</v>
      </c>
      <c r="F4" s="5">
        <v>45.755753609095386</v>
      </c>
      <c r="G4" s="5">
        <v>4.1358584269022815E-2</v>
      </c>
      <c r="H4" s="5">
        <v>0.28336369423997637</v>
      </c>
      <c r="I4" s="5">
        <v>100.42010871207214</v>
      </c>
      <c r="J4" s="7">
        <v>86.198099715878101</v>
      </c>
    </row>
    <row r="5" spans="1:10">
      <c r="A5" s="6">
        <v>2</v>
      </c>
      <c r="B5" s="5">
        <v>41.119390514994315</v>
      </c>
      <c r="C5" s="5">
        <v>5.7482776351728531E-3</v>
      </c>
      <c r="D5" s="5">
        <v>12.99745881122846</v>
      </c>
      <c r="E5" s="5">
        <v>0.19517996676694555</v>
      </c>
      <c r="F5" s="5">
        <v>45.764182777519132</v>
      </c>
      <c r="G5" s="5">
        <v>3.9160301413483554E-2</v>
      </c>
      <c r="H5" s="5">
        <v>0.28320434996692034</v>
      </c>
      <c r="I5" s="5">
        <v>100.40432499952443</v>
      </c>
      <c r="J5" s="7">
        <v>86.259079379282369</v>
      </c>
    </row>
    <row r="6" spans="1:10">
      <c r="A6" s="6">
        <v>3</v>
      </c>
      <c r="B6" s="5">
        <v>41.232716181717052</v>
      </c>
      <c r="C6" s="5">
        <v>1.1293971533148444E-2</v>
      </c>
      <c r="D6" s="5">
        <v>13.191665171224347</v>
      </c>
      <c r="E6" s="5">
        <v>0.19245036712497632</v>
      </c>
      <c r="F6" s="5">
        <v>46.002159084896491</v>
      </c>
      <c r="G6" s="5">
        <v>3.4764811052224155E-2</v>
      </c>
      <c r="H6" s="5">
        <v>0.28492630984917494</v>
      </c>
      <c r="I6" s="5">
        <v>100.94997589739741</v>
      </c>
      <c r="J6" s="7">
        <v>86.144361768746109</v>
      </c>
    </row>
    <row r="7" spans="1:10">
      <c r="A7" s="6">
        <v>4</v>
      </c>
      <c r="B7" s="5">
        <v>41.056644249104252</v>
      </c>
      <c r="C7" s="5">
        <v>9.8814465295546956E-3</v>
      </c>
      <c r="D7" s="5">
        <v>13.155656473513009</v>
      </c>
      <c r="E7" s="5">
        <v>0.18270974691657396</v>
      </c>
      <c r="F7" s="5">
        <v>45.862335904150868</v>
      </c>
      <c r="G7" s="5">
        <v>3.3366278215159431E-2</v>
      </c>
      <c r="H7" s="5">
        <v>0.28868044817609384</v>
      </c>
      <c r="I7" s="5">
        <v>100.58927454660551</v>
      </c>
      <c r="J7" s="7">
        <v>86.140652491577882</v>
      </c>
    </row>
    <row r="8" spans="1:10">
      <c r="A8" s="6">
        <v>5</v>
      </c>
      <c r="B8" s="5">
        <v>41.210238155004085</v>
      </c>
      <c r="C8" s="5">
        <v>9.4773753974981972E-3</v>
      </c>
      <c r="D8" s="5">
        <v>13.180235255313823</v>
      </c>
      <c r="E8" s="5">
        <v>0.18982937247461179</v>
      </c>
      <c r="F8" s="5">
        <v>45.943068552661259</v>
      </c>
      <c r="G8" s="5">
        <v>3.4365321638877289E-2</v>
      </c>
      <c r="H8" s="5">
        <v>0.29182477914872962</v>
      </c>
      <c r="I8" s="5">
        <v>100.85903881163888</v>
      </c>
      <c r="J8" s="7">
        <v>86.139365658947526</v>
      </c>
    </row>
    <row r="9" spans="1:10">
      <c r="A9" s="6">
        <v>6</v>
      </c>
      <c r="B9" s="5">
        <v>41.106538005558541</v>
      </c>
      <c r="C9" s="5">
        <v>5.1415750988609175E-3</v>
      </c>
      <c r="D9" s="5">
        <v>13.237179163893574</v>
      </c>
      <c r="E9" s="5">
        <v>0.19071037568917429</v>
      </c>
      <c r="F9" s="5">
        <v>45.913014446974714</v>
      </c>
      <c r="G9" s="5">
        <v>3.2167589105792795E-2</v>
      </c>
      <c r="H9" s="5">
        <v>0.28704353826024248</v>
      </c>
      <c r="I9" s="5">
        <v>100.7717946945809</v>
      </c>
      <c r="J9" s="7">
        <v>86.079974170482771</v>
      </c>
    </row>
    <row r="10" spans="1:10">
      <c r="A10" s="6">
        <v>7</v>
      </c>
      <c r="B10" s="5">
        <v>41.084057910884979</v>
      </c>
      <c r="C10" s="5">
        <v>4.637133661330505E-3</v>
      </c>
      <c r="D10" s="5">
        <v>13.109995632913801</v>
      </c>
      <c r="E10" s="5">
        <v>0.19003477258763032</v>
      </c>
      <c r="F10" s="5">
        <v>45.863885305645802</v>
      </c>
      <c r="G10" s="5">
        <v>3.1468342275531656E-2</v>
      </c>
      <c r="H10" s="5">
        <v>0.28998456601978839</v>
      </c>
      <c r="I10" s="5">
        <v>100.57406366398887</v>
      </c>
      <c r="J10" s="7">
        <v>86.182511166013114</v>
      </c>
    </row>
    <row r="11" spans="1:10">
      <c r="A11" s="6">
        <v>8</v>
      </c>
      <c r="B11" s="5">
        <v>41.141004400197652</v>
      </c>
      <c r="C11" s="5">
        <v>8.1647440287966108E-3</v>
      </c>
      <c r="D11" s="5">
        <v>13.284065094133249</v>
      </c>
      <c r="E11" s="5">
        <v>0.19372774703558865</v>
      </c>
      <c r="F11" s="5">
        <v>45.81860989571851</v>
      </c>
      <c r="G11" s="5">
        <v>3.1068792246510817E-2</v>
      </c>
      <c r="H11" s="5">
        <v>0.28581317182596383</v>
      </c>
      <c r="I11" s="5">
        <v>100.76245384518627</v>
      </c>
      <c r="J11" s="7">
        <v>86.012809400488237</v>
      </c>
    </row>
    <row r="12" spans="1:10">
      <c r="A12" s="6">
        <v>9</v>
      </c>
      <c r="B12" s="5">
        <v>41.059455518723546</v>
      </c>
      <c r="C12" s="5">
        <v>1.0986258729169458E-2</v>
      </c>
      <c r="D12" s="5">
        <v>13.253089322643238</v>
      </c>
      <c r="E12" s="5">
        <v>0.19605552068442306</v>
      </c>
      <c r="F12" s="5">
        <v>45.971688782905623</v>
      </c>
      <c r="G12" s="5">
        <v>3.3266635985450099E-2</v>
      </c>
      <c r="H12" s="5">
        <v>0.28865250667156633</v>
      </c>
      <c r="I12" s="5">
        <v>100.81319454634301</v>
      </c>
      <c r="J12" s="7">
        <v>86.080883867362516</v>
      </c>
    </row>
    <row r="13" spans="1:10">
      <c r="A13" s="14" t="s">
        <v>244</v>
      </c>
      <c r="B13" s="15">
        <v>41.120696229396799</v>
      </c>
      <c r="C13" s="15">
        <v>8.2668100457289374E-3</v>
      </c>
      <c r="D13" s="15">
        <v>13.163479271600288</v>
      </c>
      <c r="E13" s="15">
        <v>0.1914522820026486</v>
      </c>
      <c r="F13" s="15">
        <v>45.877188706618647</v>
      </c>
      <c r="G13" s="15">
        <v>3.4554072911339183E-2</v>
      </c>
      <c r="H13" s="15">
        <v>0.28705481823982848</v>
      </c>
      <c r="I13" s="15">
        <v>100.68269219081529</v>
      </c>
      <c r="J13" s="16">
        <v>86.137526402086507</v>
      </c>
    </row>
    <row r="14" spans="1:10" ht="28.8" customHeight="1">
      <c r="A14" s="71" t="s">
        <v>246</v>
      </c>
      <c r="B14" s="72"/>
      <c r="C14" s="72"/>
      <c r="D14" s="72"/>
      <c r="E14" s="72"/>
      <c r="F14" s="72"/>
      <c r="G14" s="72"/>
      <c r="H14" s="72"/>
      <c r="I14" s="72"/>
      <c r="J14" s="73"/>
    </row>
    <row r="15" spans="1:10" s="17" customFormat="1" ht="14.4" customHeight="1">
      <c r="A15" s="6">
        <v>10</v>
      </c>
      <c r="B15" s="5">
        <v>41.015823722222194</v>
      </c>
      <c r="C15" s="5">
        <v>8.0999999999999996E-3</v>
      </c>
      <c r="D15" s="5">
        <v>13.172795551564587</v>
      </c>
      <c r="E15" s="5">
        <v>0.18133093734722167</v>
      </c>
      <c r="F15" s="5">
        <v>45.6753</v>
      </c>
      <c r="G15" s="5">
        <v>0.11899999999999999</v>
      </c>
      <c r="H15" s="5">
        <v>0.28310000000000002</v>
      </c>
      <c r="I15" s="5">
        <v>100.45545021113401</v>
      </c>
      <c r="J15" s="7">
        <v>86.031012489195717</v>
      </c>
    </row>
    <row r="16" spans="1:10">
      <c r="A16" s="6">
        <v>11</v>
      </c>
      <c r="B16" s="5">
        <v>40.526344309802418</v>
      </c>
      <c r="C16" s="5">
        <v>6.7519568563829012E-3</v>
      </c>
      <c r="D16" s="5">
        <v>13.2518222168313</v>
      </c>
      <c r="E16" s="5">
        <v>0.18782587831718628</v>
      </c>
      <c r="F16" s="5">
        <v>45.528142604631014</v>
      </c>
      <c r="G16" s="5">
        <v>5.5544464629899662E-2</v>
      </c>
      <c r="H16" s="5">
        <v>0.27990385932494755</v>
      </c>
      <c r="I16" s="5">
        <v>99.836335290393151</v>
      </c>
      <c r="J16" s="7">
        <v>85.919982351085039</v>
      </c>
    </row>
    <row r="17" spans="1:10">
      <c r="A17" s="6">
        <v>12</v>
      </c>
      <c r="B17" s="5">
        <v>40.53007509324155</v>
      </c>
      <c r="C17" s="5">
        <v>7.3560297599855147E-3</v>
      </c>
      <c r="D17" s="5">
        <v>13.269590842588775</v>
      </c>
      <c r="E17" s="5">
        <v>0.18599458194764606</v>
      </c>
      <c r="F17" s="5">
        <v>45.569916072031631</v>
      </c>
      <c r="G17" s="5">
        <v>8.0219917194783857E-2</v>
      </c>
      <c r="H17" s="5">
        <v>0.28304793261809774</v>
      </c>
      <c r="I17" s="5">
        <v>99.926200469382465</v>
      </c>
      <c r="J17" s="7">
        <v>85.914866297094989</v>
      </c>
    </row>
    <row r="18" spans="1:10">
      <c r="A18" s="6">
        <v>13</v>
      </c>
      <c r="B18" s="5">
        <v>40.58973666105679</v>
      </c>
      <c r="C18" s="24" t="s">
        <v>231</v>
      </c>
      <c r="D18" s="5">
        <v>13.088735581536435</v>
      </c>
      <c r="E18" s="5">
        <v>0.18542203857290906</v>
      </c>
      <c r="F18" s="5">
        <v>45.562986416060426</v>
      </c>
      <c r="G18" s="5">
        <v>0.107492856996072</v>
      </c>
      <c r="H18" s="5">
        <v>0.28172172318430472</v>
      </c>
      <c r="I18" s="5">
        <v>99.819823382105554</v>
      </c>
      <c r="J18" s="7">
        <v>86.078292421677276</v>
      </c>
    </row>
    <row r="19" spans="1:10">
      <c r="A19" s="6">
        <v>14</v>
      </c>
      <c r="B19" s="5">
        <v>40.566418604175247</v>
      </c>
      <c r="C19" s="5">
        <v>8.8661444906596304E-3</v>
      </c>
      <c r="D19" s="5">
        <v>13.191657104998372</v>
      </c>
      <c r="E19" s="5">
        <v>0.18562208702555916</v>
      </c>
      <c r="F19" s="5">
        <v>45.562144666179393</v>
      </c>
      <c r="G19" s="5">
        <v>0.11858198722064761</v>
      </c>
      <c r="H19" s="5">
        <v>0.28588156507569423</v>
      </c>
      <c r="I19" s="5">
        <v>99.919172159165569</v>
      </c>
      <c r="J19" s="7">
        <v>85.983941631874657</v>
      </c>
    </row>
    <row r="20" spans="1:10">
      <c r="A20" s="6">
        <v>15</v>
      </c>
      <c r="B20" s="5">
        <v>40.632345331291774</v>
      </c>
      <c r="C20" s="24" t="s">
        <v>231</v>
      </c>
      <c r="D20" s="5">
        <v>13.131575846237803</v>
      </c>
      <c r="E20" s="5">
        <v>0.18717068629640826</v>
      </c>
      <c r="F20" s="5">
        <v>45.501130407604883</v>
      </c>
      <c r="G20" s="5">
        <v>9.3706887736207764E-2</v>
      </c>
      <c r="H20" s="5">
        <v>0.28648557365804156</v>
      </c>
      <c r="I20" s="5">
        <v>99.835940762235154</v>
      </c>
      <c r="J20" s="7">
        <v>86.022761037752772</v>
      </c>
    </row>
    <row r="21" spans="1:10">
      <c r="A21" s="6">
        <v>16</v>
      </c>
      <c r="B21" s="5">
        <v>40.71165929652485</v>
      </c>
      <c r="C21" s="5">
        <v>6.5478239397949506E-3</v>
      </c>
      <c r="D21" s="5">
        <v>13.219103386668525</v>
      </c>
      <c r="E21" s="5">
        <v>0.18765668139795602</v>
      </c>
      <c r="F21" s="5">
        <v>45.565737594966713</v>
      </c>
      <c r="G21" s="5">
        <v>7.3027548713236093E-2</v>
      </c>
      <c r="H21" s="5">
        <v>0.28526096272128121</v>
      </c>
      <c r="I21" s="5">
        <v>100.04899329493236</v>
      </c>
      <c r="J21" s="7">
        <v>85.95982643968469</v>
      </c>
    </row>
    <row r="22" spans="1:10">
      <c r="A22" s="6">
        <v>17</v>
      </c>
      <c r="B22" s="5">
        <v>40.797753616362399</v>
      </c>
      <c r="C22" s="5">
        <v>8.8640471400999298E-3</v>
      </c>
      <c r="D22" s="5">
        <v>13.067459082490062</v>
      </c>
      <c r="E22" s="5">
        <v>0.1774645898468197</v>
      </c>
      <c r="F22" s="5">
        <v>45.513651027380504</v>
      </c>
      <c r="G22" s="5">
        <v>0.10879223437967944</v>
      </c>
      <c r="H22" s="5">
        <v>0.28556019941675825</v>
      </c>
      <c r="I22" s="5">
        <v>99.959544797016335</v>
      </c>
      <c r="J22" s="7">
        <v>86.084804198345807</v>
      </c>
    </row>
    <row r="23" spans="1:10">
      <c r="A23" s="6">
        <v>18</v>
      </c>
      <c r="B23" s="5">
        <v>41.028082827554634</v>
      </c>
      <c r="C23" s="5">
        <v>7.1511103369376753E-3</v>
      </c>
      <c r="D23" s="5">
        <v>13.191295345543121</v>
      </c>
      <c r="E23" s="5">
        <v>0.1880480661039351</v>
      </c>
      <c r="F23" s="5">
        <v>45.786896227198454</v>
      </c>
      <c r="G23" s="5">
        <v>0.12068064465845836</v>
      </c>
      <c r="H23" s="5">
        <v>0.28596100903802124</v>
      </c>
      <c r="I23" s="5">
        <v>100.60811523043355</v>
      </c>
      <c r="J23" s="7">
        <v>86.043468497514226</v>
      </c>
    </row>
    <row r="24" spans="1:10">
      <c r="A24" s="6">
        <v>19</v>
      </c>
      <c r="B24" s="5">
        <v>40.845307747649777</v>
      </c>
      <c r="C24" s="5">
        <v>5.7405794052775832E-3</v>
      </c>
      <c r="D24" s="5">
        <v>13.078429205711535</v>
      </c>
      <c r="E24" s="5">
        <v>0.19025845329818999</v>
      </c>
      <c r="F24" s="5">
        <v>45.651193562341433</v>
      </c>
      <c r="G24" s="5">
        <v>0.11578566482115647</v>
      </c>
      <c r="H24" s="5">
        <v>0.28534597531432393</v>
      </c>
      <c r="I24" s="5">
        <v>100.1720611885417</v>
      </c>
      <c r="J24" s="7">
        <v>86.110877287490595</v>
      </c>
    </row>
    <row r="25" spans="1:10">
      <c r="A25" s="6">
        <v>20</v>
      </c>
      <c r="B25" s="5">
        <v>41.047514497202464</v>
      </c>
      <c r="C25" s="5">
        <v>1.8529531378129564E-2</v>
      </c>
      <c r="D25" s="5">
        <v>13.155792135296315</v>
      </c>
      <c r="E25" s="5">
        <v>0.18757328587275868</v>
      </c>
      <c r="F25" s="5">
        <v>45.820230527432699</v>
      </c>
      <c r="G25" s="5">
        <v>0.12807372862289323</v>
      </c>
      <c r="H25" s="5">
        <v>0.28859103536160585</v>
      </c>
      <c r="I25" s="5">
        <v>100.64630474116686</v>
      </c>
      <c r="J25" s="7">
        <v>86.084521216416405</v>
      </c>
    </row>
    <row r="26" spans="1:10">
      <c r="A26" s="6">
        <v>21</v>
      </c>
      <c r="B26" s="5">
        <v>41.14310021905986</v>
      </c>
      <c r="C26" s="24" t="s">
        <v>231</v>
      </c>
      <c r="D26" s="5">
        <v>13.186704195389149</v>
      </c>
      <c r="E26" s="5">
        <v>0.18693283332974162</v>
      </c>
      <c r="F26" s="5">
        <v>45.617899999999999</v>
      </c>
      <c r="G26" s="5">
        <v>0.1598</v>
      </c>
      <c r="H26" s="5">
        <v>0.28189999999999998</v>
      </c>
      <c r="I26" s="5">
        <v>100.57913724777875</v>
      </c>
      <c r="J26" s="7">
        <v>86.003194979011582</v>
      </c>
    </row>
    <row r="27" spans="1:10">
      <c r="A27" s="6">
        <v>22</v>
      </c>
      <c r="B27" s="5">
        <v>41.120951272413713</v>
      </c>
      <c r="C27" s="5">
        <v>1.12E-2</v>
      </c>
      <c r="D27" s="5">
        <v>13.155907591127171</v>
      </c>
      <c r="E27" s="5">
        <v>0.18522790846549642</v>
      </c>
      <c r="F27" s="5">
        <v>45.465000000000003</v>
      </c>
      <c r="G27" s="5">
        <v>0.10290000000000001</v>
      </c>
      <c r="H27" s="5">
        <v>0.28299999999999997</v>
      </c>
      <c r="I27" s="5">
        <v>100.3241867720064</v>
      </c>
      <c r="J27" s="7">
        <v>85.990921359752846</v>
      </c>
    </row>
    <row r="28" spans="1:10">
      <c r="A28" s="6">
        <v>23</v>
      </c>
      <c r="B28" s="5">
        <v>41.09960685911237</v>
      </c>
      <c r="C28" s="5">
        <v>8.9999999999999993E-3</v>
      </c>
      <c r="D28" s="5">
        <v>13.121317402990885</v>
      </c>
      <c r="E28" s="5">
        <v>0.1853496888129425</v>
      </c>
      <c r="F28" s="5">
        <v>45.5518</v>
      </c>
      <c r="G28" s="5">
        <v>0.17069999999999999</v>
      </c>
      <c r="H28" s="5">
        <v>0.28299999999999997</v>
      </c>
      <c r="I28" s="5">
        <v>100.42077395091619</v>
      </c>
      <c r="J28" s="7">
        <v>86.045523976215094</v>
      </c>
    </row>
    <row r="29" spans="1:10">
      <c r="A29" s="6">
        <v>24</v>
      </c>
      <c r="B29" s="5">
        <v>41.053251266149786</v>
      </c>
      <c r="C29" s="5">
        <v>1.0999999999999999E-2</v>
      </c>
      <c r="D29" s="5">
        <v>13.080540723615252</v>
      </c>
      <c r="E29" s="5">
        <v>0.18583681020272685</v>
      </c>
      <c r="F29" s="5">
        <v>45.526800000000001</v>
      </c>
      <c r="G29" s="5">
        <v>0.1091</v>
      </c>
      <c r="H29" s="5">
        <v>0.28220000000000001</v>
      </c>
      <c r="I29" s="5">
        <v>100.24872879996778</v>
      </c>
      <c r="J29" s="7">
        <v>86.076276353538532</v>
      </c>
    </row>
    <row r="30" spans="1:10">
      <c r="A30" s="6">
        <v>25</v>
      </c>
      <c r="B30" s="5">
        <v>40.996935183813946</v>
      </c>
      <c r="C30" s="5">
        <v>1.37E-2</v>
      </c>
      <c r="D30" s="5">
        <v>13.209625318351131</v>
      </c>
      <c r="E30" s="5">
        <v>0.18705461367718765</v>
      </c>
      <c r="F30" s="5">
        <v>45.426299999999998</v>
      </c>
      <c r="G30" s="5">
        <v>0.1187</v>
      </c>
      <c r="H30" s="5">
        <v>0.28100000000000003</v>
      </c>
      <c r="I30" s="5">
        <v>100.23331511584227</v>
      </c>
      <c r="J30" s="7">
        <v>85.931469808310439</v>
      </c>
    </row>
    <row r="31" spans="1:10">
      <c r="A31" s="6">
        <v>26</v>
      </c>
      <c r="B31" s="5">
        <v>40.816876000000001</v>
      </c>
      <c r="C31" s="5">
        <v>2.0299999999999999E-2</v>
      </c>
      <c r="D31" s="5">
        <v>13.134608122653324</v>
      </c>
      <c r="E31" s="5">
        <v>0.1853496888129425</v>
      </c>
      <c r="F31" s="5">
        <v>45.5242</v>
      </c>
      <c r="G31" s="5">
        <v>9.2999999999999999E-2</v>
      </c>
      <c r="H31" s="5">
        <v>0.28089999999999998</v>
      </c>
      <c r="I31" s="5">
        <v>100.05523381146627</v>
      </c>
      <c r="J31" s="7">
        <v>86.026079159498721</v>
      </c>
    </row>
    <row r="32" spans="1:10">
      <c r="A32" s="6">
        <v>27</v>
      </c>
      <c r="B32" s="5">
        <v>40.929526551153678</v>
      </c>
      <c r="C32" s="5">
        <v>9.1999999999999998E-3</v>
      </c>
      <c r="D32" s="5">
        <v>13.102956476466595</v>
      </c>
      <c r="E32" s="5">
        <v>0.19009912236333984</v>
      </c>
      <c r="F32" s="5">
        <v>45.396500000000003</v>
      </c>
      <c r="G32" s="5">
        <v>0.108</v>
      </c>
      <c r="H32" s="5">
        <v>0.27939999999999998</v>
      </c>
      <c r="I32" s="5">
        <v>100.01568214998362</v>
      </c>
      <c r="J32" s="7">
        <v>86.021313930195831</v>
      </c>
    </row>
    <row r="33" spans="1:11">
      <c r="A33" s="6">
        <v>28</v>
      </c>
      <c r="B33" s="5">
        <v>41.022610019147074</v>
      </c>
      <c r="C33" s="5">
        <v>6.1999999999999998E-3</v>
      </c>
      <c r="D33" s="5">
        <v>13.123875087665812</v>
      </c>
      <c r="E33" s="5">
        <v>0.18461900672826601</v>
      </c>
      <c r="F33" s="5">
        <v>45.592300000000002</v>
      </c>
      <c r="G33" s="5">
        <v>7.2599999999999998E-2</v>
      </c>
      <c r="H33" s="5">
        <v>0.28389999999999999</v>
      </c>
      <c r="I33" s="5">
        <v>100.28610411354116</v>
      </c>
      <c r="J33" s="7">
        <v>86.053852438968164</v>
      </c>
    </row>
    <row r="34" spans="1:11">
      <c r="A34" s="6">
        <v>29</v>
      </c>
      <c r="B34" s="5">
        <v>41.013333150065236</v>
      </c>
      <c r="C34" s="5">
        <v>1.21E-2</v>
      </c>
      <c r="D34" s="5">
        <v>13.224297762071181</v>
      </c>
      <c r="E34" s="5">
        <v>0.18096559630488343</v>
      </c>
      <c r="F34" s="5">
        <v>45.540799999999997</v>
      </c>
      <c r="G34" s="5">
        <v>8.8700000000000001E-2</v>
      </c>
      <c r="H34" s="5">
        <v>0.28149999999999997</v>
      </c>
      <c r="I34" s="5">
        <v>100.3416965084413</v>
      </c>
      <c r="J34" s="7">
        <v>85.948474140107123</v>
      </c>
    </row>
    <row r="35" spans="1:11">
      <c r="A35" s="6">
        <v>30</v>
      </c>
      <c r="B35" s="5">
        <v>41.010477175652163</v>
      </c>
      <c r="C35" s="5">
        <v>0.01</v>
      </c>
      <c r="D35" s="5">
        <v>13.198670177842036</v>
      </c>
      <c r="E35" s="5">
        <v>0.19204760792247721</v>
      </c>
      <c r="F35" s="5">
        <v>45.7151</v>
      </c>
      <c r="G35" s="5">
        <v>8.3299999999999999E-2</v>
      </c>
      <c r="H35" s="5">
        <v>0.28939999999999999</v>
      </c>
      <c r="I35" s="5">
        <v>100.49899496141667</v>
      </c>
      <c r="J35" s="7">
        <v>86.017892074580033</v>
      </c>
    </row>
    <row r="36" spans="1:11">
      <c r="A36" s="6">
        <v>31</v>
      </c>
      <c r="B36" s="5">
        <v>41.015883695784424</v>
      </c>
      <c r="C36" s="5">
        <v>1.2E-2</v>
      </c>
      <c r="D36" s="5">
        <v>13.13154322376081</v>
      </c>
      <c r="E36" s="5">
        <v>0.1911951454903546</v>
      </c>
      <c r="F36" s="5">
        <v>45.5503</v>
      </c>
      <c r="G36" s="5">
        <v>0.1142</v>
      </c>
      <c r="H36" s="5">
        <v>0.27900000000000003</v>
      </c>
      <c r="I36" s="5">
        <v>100.29412206503558</v>
      </c>
      <c r="J36" s="7">
        <v>86.035771810226407</v>
      </c>
    </row>
    <row r="37" spans="1:11">
      <c r="A37" s="6">
        <v>32</v>
      </c>
      <c r="B37" s="5">
        <v>40.952860330147679</v>
      </c>
      <c r="C37" s="5">
        <v>8.9999999999999993E-3</v>
      </c>
      <c r="D37" s="5">
        <v>13.099539217714414</v>
      </c>
      <c r="E37" s="5">
        <v>0.18474078707571207</v>
      </c>
      <c r="F37" s="5">
        <v>45.604100000000003</v>
      </c>
      <c r="G37" s="5">
        <v>0.1454</v>
      </c>
      <c r="H37" s="5">
        <v>0.28070000000000001</v>
      </c>
      <c r="I37" s="5">
        <v>100.2763403349378</v>
      </c>
      <c r="J37" s="7">
        <v>86.079213511992876</v>
      </c>
    </row>
    <row r="38" spans="1:11">
      <c r="A38" s="6">
        <v>33</v>
      </c>
      <c r="B38" s="5">
        <v>41.094295513677785</v>
      </c>
      <c r="C38" s="5">
        <v>1.77E-2</v>
      </c>
      <c r="D38" s="5">
        <v>13.055288481397152</v>
      </c>
      <c r="E38" s="5">
        <v>0.18924665993121725</v>
      </c>
      <c r="F38" s="5">
        <v>45.7849</v>
      </c>
      <c r="G38" s="5">
        <v>0.125</v>
      </c>
      <c r="H38" s="5">
        <v>0.28010000000000002</v>
      </c>
      <c r="I38" s="5">
        <v>100.54653065500617</v>
      </c>
      <c r="J38" s="7">
        <v>86.166940970740981</v>
      </c>
    </row>
    <row r="39" spans="1:11">
      <c r="A39" s="14" t="s">
        <v>244</v>
      </c>
      <c r="B39" s="15">
        <v>40.911870743431116</v>
      </c>
      <c r="C39" s="15">
        <v>9.4704542966367097E-3</v>
      </c>
      <c r="D39" s="15">
        <v>13.154256142871025</v>
      </c>
      <c r="E39" s="15">
        <v>0.18674447972569166</v>
      </c>
      <c r="F39" s="15">
        <v>45.596109164233091</v>
      </c>
      <c r="G39" s="15">
        <v>0.10979623739892137</v>
      </c>
      <c r="H39" s="15">
        <v>0.28333839342852302</v>
      </c>
      <c r="I39" s="15">
        <v>100.25158561538501</v>
      </c>
      <c r="J39" s="16">
        <v>86.072278253279194</v>
      </c>
    </row>
    <row r="40" spans="1:11" ht="30.6" customHeight="1">
      <c r="A40" s="72" t="s">
        <v>247</v>
      </c>
      <c r="B40" s="72"/>
      <c r="C40" s="72"/>
      <c r="D40" s="72"/>
      <c r="E40" s="72"/>
      <c r="F40" s="72"/>
      <c r="G40" s="72"/>
      <c r="H40" s="72"/>
      <c r="I40" s="72"/>
      <c r="J40" s="72"/>
    </row>
    <row r="41" spans="1:11" s="17" customFormat="1" ht="30.6" customHeight="1">
      <c r="A41" s="82" t="s">
        <v>248</v>
      </c>
      <c r="B41" s="19" t="s">
        <v>8</v>
      </c>
      <c r="C41" s="19" t="s">
        <v>9</v>
      </c>
      <c r="D41" s="19" t="s">
        <v>1</v>
      </c>
      <c r="E41" s="19" t="s">
        <v>2</v>
      </c>
      <c r="F41" s="19" t="s">
        <v>3</v>
      </c>
      <c r="G41" s="19" t="s">
        <v>4</v>
      </c>
      <c r="H41" s="19" t="s">
        <v>5</v>
      </c>
      <c r="I41" s="19" t="s">
        <v>236</v>
      </c>
      <c r="J41" s="19" t="s">
        <v>0</v>
      </c>
    </row>
    <row r="42" spans="1:11">
      <c r="A42" s="20">
        <v>0</v>
      </c>
      <c r="B42" s="19">
        <v>41.182926851691214</v>
      </c>
      <c r="C42" s="19">
        <v>2.3300000000000001E-2</v>
      </c>
      <c r="D42" s="19">
        <v>13.2245384713628</v>
      </c>
      <c r="E42" s="19">
        <v>0.18401010499103557</v>
      </c>
      <c r="F42" s="19">
        <v>45.532299999999999</v>
      </c>
      <c r="G42" s="19">
        <v>0.20069999999999999</v>
      </c>
      <c r="H42" s="19">
        <v>0.28170000000000001</v>
      </c>
      <c r="I42" s="19">
        <v>100.62947542804504</v>
      </c>
      <c r="J42" s="21">
        <v>85.945999787035959</v>
      </c>
      <c r="K42" t="s">
        <v>249</v>
      </c>
    </row>
    <row r="43" spans="1:11">
      <c r="A43" s="21">
        <v>8.3150466023933944</v>
      </c>
      <c r="B43" s="19">
        <v>40.982375864759391</v>
      </c>
      <c r="C43" s="19">
        <v>6.7999999999999996E-3</v>
      </c>
      <c r="D43" s="19">
        <v>13.163320265240877</v>
      </c>
      <c r="E43" s="19">
        <v>0.18900309923632508</v>
      </c>
      <c r="F43" s="19">
        <v>45.4422</v>
      </c>
      <c r="G43" s="19">
        <v>0.1227</v>
      </c>
      <c r="H43" s="19">
        <v>0.27889999999999998</v>
      </c>
      <c r="I43" s="19">
        <v>100.18529922923658</v>
      </c>
      <c r="J43" s="21">
        <v>85.978088085300783</v>
      </c>
    </row>
    <row r="44" spans="1:11">
      <c r="A44" s="21">
        <v>13.951702405082615</v>
      </c>
      <c r="B44" s="19">
        <v>41.021769507798915</v>
      </c>
      <c r="C44" s="19">
        <v>8.3999999999999995E-3</v>
      </c>
      <c r="D44" s="19">
        <v>13.155819347283268</v>
      </c>
      <c r="E44" s="19">
        <v>0.18449722638081989</v>
      </c>
      <c r="F44" s="19">
        <v>45.5672</v>
      </c>
      <c r="G44" s="19">
        <v>0.10340000000000001</v>
      </c>
      <c r="H44" s="19">
        <v>0.28460000000000002</v>
      </c>
      <c r="I44" s="19">
        <v>100.32568608146299</v>
      </c>
      <c r="J44" s="21">
        <v>86.018028992392146</v>
      </c>
    </row>
    <row r="45" spans="1:11">
      <c r="A45" s="21">
        <v>21.602314690787914</v>
      </c>
      <c r="B45" s="19">
        <v>41.076707821567737</v>
      </c>
      <c r="C45" s="19">
        <v>6.3E-3</v>
      </c>
      <c r="D45" s="19">
        <v>13.193741014115099</v>
      </c>
      <c r="E45" s="19">
        <v>0.18559324950783468</v>
      </c>
      <c r="F45" s="19">
        <v>45.654000000000003</v>
      </c>
      <c r="G45" s="19">
        <v>8.6300000000000002E-2</v>
      </c>
      <c r="H45" s="19">
        <v>0.28639999999999999</v>
      </c>
      <c r="I45" s="19">
        <v>100.48904208519066</v>
      </c>
      <c r="J45" s="21">
        <v>86.006295068049738</v>
      </c>
    </row>
    <row r="46" spans="1:11">
      <c r="A46" s="21">
        <v>33.460723243824745</v>
      </c>
      <c r="B46" s="19">
        <v>41.017131539393894</v>
      </c>
      <c r="C46" s="19">
        <v>7.1999999999999998E-3</v>
      </c>
      <c r="D46" s="19">
        <v>13.155864591041382</v>
      </c>
      <c r="E46" s="19">
        <v>0.18717639402463379</v>
      </c>
      <c r="F46" s="19">
        <v>45.584099999999999</v>
      </c>
      <c r="G46" s="19">
        <v>7.7200000000000005E-2</v>
      </c>
      <c r="H46" s="19">
        <v>0.28339999999999999</v>
      </c>
      <c r="I46" s="19">
        <v>100.31207252445992</v>
      </c>
      <c r="J46" s="21">
        <v>86.022446808528358</v>
      </c>
    </row>
    <row r="47" spans="1:11">
      <c r="A47" s="21">
        <v>38.564880396548681</v>
      </c>
      <c r="B47" s="19">
        <v>41.05151530246642</v>
      </c>
      <c r="C47" s="19">
        <v>1.03E-2</v>
      </c>
      <c r="D47" s="19">
        <v>13.230456548237932</v>
      </c>
      <c r="E47" s="19">
        <v>0.18449722638081989</v>
      </c>
      <c r="F47" s="19">
        <v>45.56</v>
      </c>
      <c r="G47" s="19">
        <v>7.3400000000000007E-2</v>
      </c>
      <c r="H47" s="19">
        <v>0.28410000000000002</v>
      </c>
      <c r="I47" s="19">
        <v>100.39426907708518</v>
      </c>
      <c r="J47" s="21">
        <v>85.947941558042032</v>
      </c>
    </row>
    <row r="48" spans="1:11">
      <c r="A48" s="21">
        <v>45.178424053967881</v>
      </c>
      <c r="B48" s="19">
        <v>41.138170851211015</v>
      </c>
      <c r="C48" s="24" t="s">
        <v>231</v>
      </c>
      <c r="D48" s="19">
        <v>13.264718111530108</v>
      </c>
      <c r="E48" s="19">
        <v>0.18790707610931026</v>
      </c>
      <c r="F48" s="19">
        <v>45.5702</v>
      </c>
      <c r="G48" s="19">
        <v>7.5499999999999998E-2</v>
      </c>
      <c r="H48" s="19">
        <v>0.28420000000000001</v>
      </c>
      <c r="I48" s="19">
        <v>100.52399603885044</v>
      </c>
      <c r="J48" s="21">
        <v>85.919385599136064</v>
      </c>
    </row>
    <row r="49" spans="1:11">
      <c r="A49" s="21">
        <v>52.700284629208809</v>
      </c>
      <c r="B49" s="19">
        <v>41.079780859489787</v>
      </c>
      <c r="C49" s="19">
        <v>1.0800000000000001E-2</v>
      </c>
      <c r="D49" s="19">
        <v>13.259533601198251</v>
      </c>
      <c r="E49" s="19">
        <v>0.18888131888887896</v>
      </c>
      <c r="F49" s="19">
        <v>45.587899999999998</v>
      </c>
      <c r="G49" s="19">
        <v>7.6999999999999999E-2</v>
      </c>
      <c r="H49" s="19">
        <v>0.28510000000000002</v>
      </c>
      <c r="I49" s="19">
        <v>100.48899577957692</v>
      </c>
      <c r="J49" s="21">
        <v>85.928810458951872</v>
      </c>
      <c r="K49" t="s">
        <v>250</v>
      </c>
    </row>
    <row r="50" spans="1:11">
      <c r="A50" s="21">
        <v>58.921388306791073</v>
      </c>
      <c r="B50" s="19">
        <v>41.138827063094148</v>
      </c>
      <c r="C50" s="19">
        <v>1.09E-2</v>
      </c>
      <c r="D50" s="19">
        <v>13.229040673321737</v>
      </c>
      <c r="E50" s="19">
        <v>0.18693283332974162</v>
      </c>
      <c r="F50" s="19">
        <v>45.702500000000001</v>
      </c>
      <c r="G50" s="19">
        <v>7.5600000000000001E-2</v>
      </c>
      <c r="H50" s="19">
        <v>0.28560000000000002</v>
      </c>
      <c r="I50" s="19">
        <v>100.62940056974563</v>
      </c>
      <c r="J50" s="21">
        <v>85.986905068895183</v>
      </c>
    </row>
    <row r="51" spans="1:11">
      <c r="A51" s="21">
        <v>65.018920323243535</v>
      </c>
      <c r="B51" s="19">
        <v>41.20013511533471</v>
      </c>
      <c r="C51" s="19">
        <v>1.0800000000000001E-2</v>
      </c>
      <c r="D51" s="19">
        <v>13.198843945652936</v>
      </c>
      <c r="E51" s="19">
        <v>0.18863775819398682</v>
      </c>
      <c r="F51" s="19">
        <v>45.65</v>
      </c>
      <c r="G51" s="19">
        <v>8.3199999999999996E-2</v>
      </c>
      <c r="H51" s="19">
        <v>0.28120000000000001</v>
      </c>
      <c r="I51" s="19">
        <v>100.61281681918163</v>
      </c>
      <c r="J51" s="21">
        <v>86.000585505854758</v>
      </c>
    </row>
    <row r="52" spans="1:11">
      <c r="A52" s="21">
        <v>71.063140938179203</v>
      </c>
      <c r="B52" s="19">
        <v>41.200445937823801</v>
      </c>
      <c r="C52" s="19">
        <v>8.3999999999999995E-3</v>
      </c>
      <c r="D52" s="19">
        <v>13.15787982968348</v>
      </c>
      <c r="E52" s="19">
        <v>0.18754173506697203</v>
      </c>
      <c r="F52" s="19">
        <v>45.541200000000003</v>
      </c>
      <c r="G52" s="19">
        <v>8.48E-2</v>
      </c>
      <c r="H52" s="19">
        <v>0.28199999999999997</v>
      </c>
      <c r="I52" s="19">
        <v>100.46226750257425</v>
      </c>
      <c r="J52" s="21">
        <v>86.009278756482416</v>
      </c>
    </row>
    <row r="53" spans="1:11">
      <c r="A53" s="20">
        <v>76.3</v>
      </c>
      <c r="B53" s="19">
        <v>41.3401</v>
      </c>
      <c r="C53" s="19">
        <v>1.66E-2</v>
      </c>
      <c r="D53" s="19">
        <v>13.152799999999999</v>
      </c>
      <c r="E53" s="19">
        <v>0.18291408186402078</v>
      </c>
      <c r="F53" s="19">
        <v>45.529400000000003</v>
      </c>
      <c r="G53" s="19">
        <v>0.10150000000000001</v>
      </c>
      <c r="H53" s="19">
        <v>0.28149999999999997</v>
      </c>
      <c r="I53" s="19">
        <v>100.60481408186401</v>
      </c>
      <c r="J53" s="21">
        <v>86.010806947184776</v>
      </c>
    </row>
    <row r="54" spans="1:11">
      <c r="A54" s="20">
        <v>80.7</v>
      </c>
      <c r="B54" s="19">
        <v>41.407299999999999</v>
      </c>
      <c r="C54" s="19">
        <v>1.3100000000000001E-2</v>
      </c>
      <c r="D54" s="19">
        <v>13.19</v>
      </c>
      <c r="E54" s="19">
        <v>0.19314363104949198</v>
      </c>
      <c r="F54" s="19">
        <v>45.540500000000002</v>
      </c>
      <c r="G54" s="19">
        <v>0.151</v>
      </c>
      <c r="H54" s="19">
        <v>0.28470000000000001</v>
      </c>
      <c r="I54" s="19">
        <v>100.77974363104948</v>
      </c>
      <c r="J54" s="21">
        <v>85.979728534350926</v>
      </c>
      <c r="K54" s="17" t="s">
        <v>249</v>
      </c>
    </row>
    <row r="55" spans="1:11">
      <c r="A55" s="22" t="s">
        <v>235</v>
      </c>
    </row>
    <row r="56" spans="1:11">
      <c r="A56" s="17" t="s">
        <v>237</v>
      </c>
    </row>
  </sheetData>
  <mergeCells count="3">
    <mergeCell ref="A14:J14"/>
    <mergeCell ref="A40:J40"/>
    <mergeCell ref="A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71BC-248D-4F61-A201-D8763A264919}">
  <dimension ref="A1:Z124"/>
  <sheetViews>
    <sheetView topLeftCell="A40" zoomScale="85" zoomScaleNormal="85" workbookViewId="0">
      <selection activeCell="R67" sqref="R67"/>
    </sheetView>
  </sheetViews>
  <sheetFormatPr defaultRowHeight="14.4"/>
  <cols>
    <col min="2" max="2" width="8.88671875" style="44"/>
    <col min="11" max="11" width="8.88671875" style="58"/>
    <col min="13" max="13" width="22.6640625" hidden="1" customWidth="1"/>
    <col min="14" max="14" width="21.33203125" hidden="1" customWidth="1"/>
    <col min="15" max="15" width="0" hidden="1" customWidth="1"/>
    <col min="16" max="16" width="0" style="17" hidden="1" customWidth="1"/>
    <col min="17" max="17" width="0" hidden="1" customWidth="1"/>
    <col min="18" max="18" width="22.77734375" customWidth="1"/>
    <col min="19" max="19" width="29.109375" customWidth="1"/>
    <col min="20" max="20" width="27.44140625" customWidth="1"/>
    <col min="21" max="21" width="28.21875" customWidth="1"/>
    <col min="22" max="22" width="29.5546875" customWidth="1"/>
  </cols>
  <sheetData>
    <row r="1" spans="1:24">
      <c r="A1" s="74" t="s">
        <v>254</v>
      </c>
      <c r="B1" s="45"/>
      <c r="C1" s="3"/>
      <c r="D1" s="3"/>
      <c r="E1" s="3"/>
      <c r="F1" s="3"/>
      <c r="G1" s="3"/>
      <c r="H1" s="3"/>
      <c r="I1" s="3"/>
      <c r="J1" s="3"/>
      <c r="K1" s="83"/>
    </row>
    <row r="2" spans="1:24" ht="16.2">
      <c r="A2" s="20" t="s">
        <v>239</v>
      </c>
      <c r="B2" s="20"/>
      <c r="C2" s="19" t="s">
        <v>8</v>
      </c>
      <c r="D2" s="19" t="s">
        <v>9</v>
      </c>
      <c r="E2" s="19" t="s">
        <v>1</v>
      </c>
      <c r="F2" s="19" t="s">
        <v>2</v>
      </c>
      <c r="G2" s="19" t="s">
        <v>3</v>
      </c>
      <c r="H2" s="19" t="s">
        <v>4</v>
      </c>
      <c r="I2" s="19" t="s">
        <v>5</v>
      </c>
      <c r="J2" s="19" t="s">
        <v>236</v>
      </c>
      <c r="K2" s="21" t="s">
        <v>0</v>
      </c>
      <c r="R2" s="14" t="s">
        <v>232</v>
      </c>
      <c r="S2" s="14" t="s">
        <v>256</v>
      </c>
      <c r="T2" s="14" t="s">
        <v>257</v>
      </c>
      <c r="U2" s="14" t="s">
        <v>258</v>
      </c>
      <c r="V2" s="14" t="s">
        <v>259</v>
      </c>
    </row>
    <row r="3" spans="1:24" s="17" customFormat="1">
      <c r="A3" s="20">
        <v>1</v>
      </c>
      <c r="B3" s="20" t="s">
        <v>193</v>
      </c>
      <c r="C3" s="19">
        <v>40.32</v>
      </c>
      <c r="D3" s="19">
        <v>0.01</v>
      </c>
      <c r="E3" s="19">
        <v>14.2</v>
      </c>
      <c r="F3" s="19">
        <v>0.15</v>
      </c>
      <c r="G3" s="19">
        <v>44.95</v>
      </c>
      <c r="H3" s="19">
        <v>0.04</v>
      </c>
      <c r="I3" s="19">
        <v>0.15</v>
      </c>
      <c r="J3" s="19">
        <v>99.84</v>
      </c>
      <c r="K3" s="21">
        <v>84.94812157286421</v>
      </c>
      <c r="M3" s="17" t="s">
        <v>215</v>
      </c>
      <c r="P3" s="17">
        <f>R3-0.5</f>
        <v>84.5</v>
      </c>
      <c r="Q3" s="17">
        <f>R3+0.5</f>
        <v>85.5</v>
      </c>
      <c r="R3" s="20">
        <v>85</v>
      </c>
      <c r="S3" s="69">
        <v>2</v>
      </c>
      <c r="T3" s="70">
        <v>0.10526315789473684</v>
      </c>
      <c r="U3" s="69">
        <v>0</v>
      </c>
      <c r="V3" s="70">
        <v>0</v>
      </c>
    </row>
    <row r="4" spans="1:24" s="17" customFormat="1">
      <c r="A4" s="20">
        <v>1</v>
      </c>
      <c r="B4" s="20" t="s">
        <v>192</v>
      </c>
      <c r="C4" s="19">
        <v>41.23</v>
      </c>
      <c r="D4" s="19">
        <v>0.04</v>
      </c>
      <c r="E4" s="19">
        <v>10.75</v>
      </c>
      <c r="F4" s="19">
        <v>0.14000000000000001</v>
      </c>
      <c r="G4" s="19">
        <v>47.61</v>
      </c>
      <c r="H4" s="19">
        <v>0.08</v>
      </c>
      <c r="I4" s="19">
        <v>0.21</v>
      </c>
      <c r="J4" s="19">
        <v>100</v>
      </c>
      <c r="K4" s="21">
        <v>88.759091682194892</v>
      </c>
      <c r="M4" s="17" t="s">
        <v>216</v>
      </c>
      <c r="P4" s="17">
        <f t="shared" ref="P4:P8" si="0">R4-0.5</f>
        <v>85.5</v>
      </c>
      <c r="Q4" s="17">
        <f t="shared" ref="Q4:Q8" si="1">R4+0.5</f>
        <v>86.5</v>
      </c>
      <c r="R4" s="20">
        <v>86</v>
      </c>
      <c r="S4" s="69">
        <v>2</v>
      </c>
      <c r="T4" s="70">
        <v>0.10526315789473684</v>
      </c>
      <c r="U4" s="69">
        <v>0</v>
      </c>
      <c r="V4" s="70">
        <v>0</v>
      </c>
    </row>
    <row r="5" spans="1:24" s="17" customFormat="1">
      <c r="A5" s="20"/>
      <c r="B5" s="20"/>
      <c r="C5" s="19"/>
      <c r="D5" s="19"/>
      <c r="E5" s="19"/>
      <c r="F5" s="19"/>
      <c r="G5" s="19"/>
      <c r="H5" s="19"/>
      <c r="I5" s="19"/>
      <c r="J5" s="19"/>
      <c r="K5" s="57"/>
      <c r="P5" s="17">
        <f t="shared" si="0"/>
        <v>86.5</v>
      </c>
      <c r="Q5" s="17">
        <f t="shared" si="1"/>
        <v>87.5</v>
      </c>
      <c r="R5" s="20">
        <v>87</v>
      </c>
      <c r="S5" s="69">
        <v>7</v>
      </c>
      <c r="T5" s="70">
        <v>0.36842105263157893</v>
      </c>
      <c r="U5" s="69">
        <v>0</v>
      </c>
      <c r="V5" s="70">
        <v>0</v>
      </c>
    </row>
    <row r="6" spans="1:24" s="17" customFormat="1">
      <c r="A6" s="20">
        <v>2</v>
      </c>
      <c r="B6" s="20" t="s">
        <v>191</v>
      </c>
      <c r="C6" s="19">
        <v>40.94</v>
      </c>
      <c r="D6" s="19">
        <v>0.02</v>
      </c>
      <c r="E6" s="19">
        <v>13.78</v>
      </c>
      <c r="F6" s="19">
        <v>0.15</v>
      </c>
      <c r="G6" s="19">
        <v>45.34</v>
      </c>
      <c r="H6" s="19">
        <v>0.05</v>
      </c>
      <c r="I6" s="19">
        <v>0.16</v>
      </c>
      <c r="J6" s="19">
        <v>100.44</v>
      </c>
      <c r="K6" s="21">
        <v>85.435822012670826</v>
      </c>
      <c r="M6" t="s">
        <v>213</v>
      </c>
      <c r="P6" s="17">
        <f t="shared" si="0"/>
        <v>87.5</v>
      </c>
      <c r="Q6" s="17">
        <f t="shared" si="1"/>
        <v>88.5</v>
      </c>
      <c r="R6" s="20">
        <v>88</v>
      </c>
      <c r="S6" s="69">
        <v>0</v>
      </c>
      <c r="T6" s="70">
        <v>0</v>
      </c>
      <c r="U6" s="69">
        <v>5</v>
      </c>
      <c r="V6" s="70">
        <v>0.27777777777777779</v>
      </c>
    </row>
    <row r="7" spans="1:24" s="17" customFormat="1">
      <c r="A7" s="20">
        <v>2</v>
      </c>
      <c r="B7" s="20" t="s">
        <v>192</v>
      </c>
      <c r="C7" s="19">
        <v>41.41</v>
      </c>
      <c r="D7" s="19">
        <v>0.06</v>
      </c>
      <c r="E7" s="19">
        <v>10.96</v>
      </c>
      <c r="F7" s="19">
        <v>0.13</v>
      </c>
      <c r="G7" s="19">
        <v>47.65</v>
      </c>
      <c r="H7" s="19">
        <v>7.0000000000000007E-2</v>
      </c>
      <c r="I7" s="19">
        <v>0.28999999999999998</v>
      </c>
      <c r="J7" s="19">
        <v>100.58</v>
      </c>
      <c r="K7" s="21">
        <v>88.573115356848902</v>
      </c>
      <c r="M7" t="s">
        <v>214</v>
      </c>
      <c r="P7" s="17">
        <f t="shared" si="0"/>
        <v>88.5</v>
      </c>
      <c r="Q7" s="17">
        <f t="shared" si="1"/>
        <v>89.5</v>
      </c>
      <c r="R7" s="20">
        <v>89</v>
      </c>
      <c r="S7" s="69">
        <v>0</v>
      </c>
      <c r="T7" s="70">
        <v>0</v>
      </c>
      <c r="U7" s="69">
        <v>13</v>
      </c>
      <c r="V7" s="70">
        <v>0.72222222222222221</v>
      </c>
    </row>
    <row r="8" spans="1:24" s="17" customFormat="1">
      <c r="A8" s="20"/>
      <c r="B8" s="20"/>
      <c r="C8" s="19"/>
      <c r="D8" s="19"/>
      <c r="E8" s="19"/>
      <c r="F8" s="19"/>
      <c r="G8" s="19"/>
      <c r="H8" s="19"/>
      <c r="I8" s="19"/>
      <c r="J8" s="19"/>
      <c r="K8" s="57"/>
      <c r="P8" s="17">
        <f t="shared" si="0"/>
        <v>89.5</v>
      </c>
      <c r="Q8" s="17">
        <f t="shared" si="1"/>
        <v>90.5</v>
      </c>
      <c r="R8" s="49">
        <v>90</v>
      </c>
      <c r="S8" s="69">
        <v>1</v>
      </c>
      <c r="T8" s="70">
        <v>5.2631578947368418E-2</v>
      </c>
      <c r="U8" s="69">
        <v>0</v>
      </c>
      <c r="V8" s="70">
        <v>0</v>
      </c>
    </row>
    <row r="9" spans="1:24">
      <c r="A9" s="20">
        <v>3</v>
      </c>
      <c r="B9" s="20" t="s">
        <v>191</v>
      </c>
      <c r="C9" s="19">
        <v>40.099355420539588</v>
      </c>
      <c r="D9" s="19">
        <v>2.9120986592800071E-2</v>
      </c>
      <c r="E9" s="19">
        <v>12.948000967285321</v>
      </c>
      <c r="F9" s="19">
        <v>0.13245211129688339</v>
      </c>
      <c r="G9" s="19">
        <v>45.801911452461091</v>
      </c>
      <c r="H9" s="19">
        <v>7.1202924514581739E-2</v>
      </c>
      <c r="I9" s="19">
        <v>0.2256775655412184</v>
      </c>
      <c r="J9" s="19">
        <v>99.307721428231488</v>
      </c>
      <c r="K9" s="21">
        <v>86.313942832657077</v>
      </c>
      <c r="M9" s="46" t="s">
        <v>196</v>
      </c>
      <c r="P9" s="17">
        <f>R9-0.5</f>
        <v>90.5</v>
      </c>
      <c r="Q9" s="17">
        <f>R9+0.5</f>
        <v>91.5</v>
      </c>
      <c r="R9" s="20">
        <v>91</v>
      </c>
      <c r="S9" s="69">
        <v>5</v>
      </c>
      <c r="T9" s="70">
        <v>0.26315789473684209</v>
      </c>
      <c r="U9" s="69">
        <v>0</v>
      </c>
      <c r="V9" s="70">
        <v>0</v>
      </c>
      <c r="W9" s="17"/>
      <c r="X9" s="17"/>
    </row>
    <row r="10" spans="1:24" s="17" customFormat="1">
      <c r="A10" s="20">
        <v>3</v>
      </c>
      <c r="B10" s="44" t="s">
        <v>192</v>
      </c>
      <c r="C10" s="19">
        <v>40.42</v>
      </c>
      <c r="D10" s="19">
        <v>7.0000000000000007E-2</v>
      </c>
      <c r="E10" s="19">
        <v>11.12</v>
      </c>
      <c r="F10" s="19">
        <v>0.13</v>
      </c>
      <c r="G10" s="19">
        <v>47.37</v>
      </c>
      <c r="H10" s="19">
        <v>0.05</v>
      </c>
      <c r="I10" s="19">
        <v>0.28999999999999998</v>
      </c>
      <c r="J10" s="19">
        <v>99.46</v>
      </c>
      <c r="K10" s="57">
        <v>88.365152211228875</v>
      </c>
      <c r="P10" s="17">
        <f>R10-0.5</f>
        <v>91.5</v>
      </c>
      <c r="Q10" s="17">
        <f>R10+0.5</f>
        <v>92.5</v>
      </c>
      <c r="R10" s="20">
        <v>92</v>
      </c>
      <c r="S10" s="69">
        <v>2</v>
      </c>
      <c r="T10" s="70">
        <v>0.10526315789473684</v>
      </c>
      <c r="U10" s="69">
        <v>0</v>
      </c>
      <c r="V10" s="70">
        <v>0</v>
      </c>
    </row>
    <row r="11" spans="1:24" s="17" customFormat="1">
      <c r="A11" s="20"/>
      <c r="B11" s="20"/>
      <c r="C11" s="19"/>
      <c r="D11" s="19"/>
      <c r="E11" s="19"/>
      <c r="F11" s="19"/>
      <c r="G11" s="19"/>
      <c r="H11" s="19"/>
      <c r="I11" s="19"/>
      <c r="J11" s="19"/>
      <c r="K11" s="57"/>
      <c r="P11" s="17">
        <f>R11-0.5</f>
        <v>92.5</v>
      </c>
      <c r="Q11" s="17">
        <f>R11+0.5</f>
        <v>93.5</v>
      </c>
      <c r="R11" s="20">
        <v>93</v>
      </c>
      <c r="S11" s="69">
        <v>0</v>
      </c>
      <c r="T11" s="70">
        <v>0</v>
      </c>
      <c r="U11" s="69">
        <v>0</v>
      </c>
      <c r="V11" s="70">
        <v>0</v>
      </c>
    </row>
    <row r="12" spans="1:24">
      <c r="A12" s="20">
        <f>A9+1</f>
        <v>4</v>
      </c>
      <c r="B12" s="20" t="s">
        <v>191</v>
      </c>
      <c r="C12" s="19">
        <v>40.058499456102162</v>
      </c>
      <c r="D12" s="19">
        <v>1.0860549144197399E-2</v>
      </c>
      <c r="E12" s="19">
        <v>12.97369535382844</v>
      </c>
      <c r="F12" s="19">
        <v>0.1290941525737602</v>
      </c>
      <c r="G12" s="19">
        <v>46.398376345625081</v>
      </c>
      <c r="H12" s="19">
        <v>8.6803287984602795E-2</v>
      </c>
      <c r="I12" s="19">
        <v>0.23645540015865049</v>
      </c>
      <c r="J12" s="19">
        <v>99.893784545416906</v>
      </c>
      <c r="K12" s="21">
        <v>86.442853725508925</v>
      </c>
      <c r="M12" s="46" t="s">
        <v>197</v>
      </c>
      <c r="Q12" s="17"/>
      <c r="R12" s="20" t="s">
        <v>236</v>
      </c>
      <c r="S12" s="85">
        <v>19</v>
      </c>
      <c r="T12" s="86">
        <v>0.99999999999999989</v>
      </c>
      <c r="U12" s="85">
        <v>18</v>
      </c>
      <c r="V12" s="86">
        <v>1</v>
      </c>
      <c r="W12" s="17"/>
      <c r="X12" s="17"/>
    </row>
    <row r="13" spans="1:24" s="17" customFormat="1">
      <c r="A13" s="20">
        <v>4</v>
      </c>
      <c r="B13" s="20" t="s">
        <v>192</v>
      </c>
      <c r="C13" s="19">
        <v>40.75</v>
      </c>
      <c r="D13" s="19">
        <v>0.04</v>
      </c>
      <c r="E13" s="19">
        <v>11.22</v>
      </c>
      <c r="F13" s="19">
        <v>0.13</v>
      </c>
      <c r="G13" s="19">
        <v>48.07</v>
      </c>
      <c r="H13" s="19">
        <v>0.05</v>
      </c>
      <c r="I13" s="19">
        <v>0.28000000000000003</v>
      </c>
      <c r="J13" s="19">
        <v>100.54</v>
      </c>
      <c r="K13" s="21">
        <v>88.423796187169174</v>
      </c>
      <c r="S13" s="48"/>
      <c r="T13"/>
    </row>
    <row r="14" spans="1:24" s="17" customFormat="1">
      <c r="A14" s="20"/>
      <c r="B14" s="20"/>
      <c r="C14" s="19"/>
      <c r="D14" s="19"/>
      <c r="E14" s="19"/>
      <c r="F14" s="19"/>
      <c r="G14" s="19"/>
      <c r="H14" s="19"/>
      <c r="I14" s="19"/>
      <c r="J14" s="19"/>
      <c r="K14" s="57"/>
      <c r="S14" s="48"/>
      <c r="T14"/>
    </row>
    <row r="15" spans="1:24" s="17" customFormat="1">
      <c r="A15" s="20">
        <v>5</v>
      </c>
      <c r="B15" s="20" t="s">
        <v>193</v>
      </c>
      <c r="C15" s="19">
        <v>40.409999999999997</v>
      </c>
      <c r="D15" s="19">
        <v>0.02</v>
      </c>
      <c r="E15" s="19">
        <v>12.86</v>
      </c>
      <c r="F15" s="19">
        <v>0.12</v>
      </c>
      <c r="G15" s="19">
        <v>46.59</v>
      </c>
      <c r="H15" s="19">
        <v>7.0000000000000007E-2</v>
      </c>
      <c r="I15" s="19">
        <v>0.23</v>
      </c>
      <c r="J15" s="19">
        <v>100.32</v>
      </c>
      <c r="K15" s="21">
        <v>86.593595886127645</v>
      </c>
      <c r="M15" s="17" t="s">
        <v>217</v>
      </c>
      <c r="S15" s="48"/>
      <c r="T15"/>
    </row>
    <row r="16" spans="1:24" s="17" customFormat="1">
      <c r="A16" s="20">
        <v>5</v>
      </c>
      <c r="B16" s="20" t="s">
        <v>192</v>
      </c>
      <c r="C16" s="19">
        <v>40.67</v>
      </c>
      <c r="D16" s="19">
        <v>0.17</v>
      </c>
      <c r="E16" s="19">
        <v>11.14</v>
      </c>
      <c r="F16" s="19">
        <v>0.14000000000000001</v>
      </c>
      <c r="G16" s="19">
        <v>47.82</v>
      </c>
      <c r="H16" s="19">
        <v>0.05</v>
      </c>
      <c r="I16" s="19">
        <v>0.25</v>
      </c>
      <c r="J16" s="19">
        <v>100.25</v>
      </c>
      <c r="K16" s="21">
        <v>88.44365321435366</v>
      </c>
      <c r="M16" s="17" t="s">
        <v>218</v>
      </c>
      <c r="S16" s="48"/>
      <c r="T16"/>
    </row>
    <row r="17" spans="1:26" s="17" customFormat="1">
      <c r="A17" s="20"/>
      <c r="B17" s="20"/>
      <c r="C17" s="19"/>
      <c r="D17" s="19"/>
      <c r="E17" s="19"/>
      <c r="F17" s="19"/>
      <c r="G17" s="19"/>
      <c r="H17" s="19"/>
      <c r="I17" s="19"/>
      <c r="J17" s="19"/>
      <c r="K17" s="57"/>
      <c r="S17" s="48"/>
      <c r="T17"/>
    </row>
    <row r="18" spans="1:26">
      <c r="A18" s="20">
        <v>6</v>
      </c>
      <c r="B18" s="20" t="s">
        <v>193</v>
      </c>
      <c r="C18" s="19">
        <v>40.644038348132632</v>
      </c>
      <c r="D18" s="19">
        <v>1.204275534441805E-2</v>
      </c>
      <c r="E18" s="19">
        <v>12.759452314472821</v>
      </c>
      <c r="F18" s="19">
        <v>0.1282057310800882</v>
      </c>
      <c r="G18" s="19">
        <v>46.590338946908737</v>
      </c>
      <c r="H18" s="19">
        <v>9.3113207547169799E-2</v>
      </c>
      <c r="I18" s="19">
        <v>0.25886932972241028</v>
      </c>
      <c r="J18" s="19">
        <v>100.4740178778639</v>
      </c>
      <c r="K18" s="21">
        <v>86.684542353047107</v>
      </c>
      <c r="M18" s="46" t="s">
        <v>198</v>
      </c>
      <c r="N18" s="17"/>
      <c r="O18" s="17"/>
      <c r="Q18" s="17"/>
      <c r="R18" s="17"/>
      <c r="S18" s="48"/>
      <c r="U18" s="17"/>
      <c r="V18" s="17"/>
      <c r="W18" s="17"/>
      <c r="X18" s="17"/>
      <c r="Y18" s="17"/>
      <c r="Z18" s="17"/>
    </row>
    <row r="19" spans="1:26" s="17" customFormat="1">
      <c r="A19" s="20">
        <v>6</v>
      </c>
      <c r="B19" s="20" t="s">
        <v>192</v>
      </c>
      <c r="C19" s="19">
        <v>40.58</v>
      </c>
      <c r="D19" s="19">
        <v>0.04</v>
      </c>
      <c r="E19" s="19">
        <v>10.84</v>
      </c>
      <c r="F19" s="19">
        <v>0.14000000000000001</v>
      </c>
      <c r="G19" s="19">
        <v>47.38</v>
      </c>
      <c r="H19" s="19">
        <v>7.0000000000000007E-2</v>
      </c>
      <c r="I19" s="19">
        <v>0.21</v>
      </c>
      <c r="J19" s="19">
        <v>99.25</v>
      </c>
      <c r="K19" s="21">
        <v>88.626918555988439</v>
      </c>
      <c r="S19" s="48"/>
      <c r="T19"/>
    </row>
    <row r="20" spans="1:26" s="17" customFormat="1">
      <c r="A20" s="20"/>
      <c r="B20" s="20"/>
      <c r="C20" s="19"/>
      <c r="D20" s="19"/>
      <c r="E20" s="19"/>
      <c r="F20" s="19"/>
      <c r="G20" s="19"/>
      <c r="H20" s="19"/>
      <c r="I20" s="19"/>
      <c r="J20" s="19"/>
      <c r="K20" s="57"/>
      <c r="S20"/>
      <c r="T20"/>
    </row>
    <row r="21" spans="1:26">
      <c r="A21" s="20">
        <f>A18+1</f>
        <v>7</v>
      </c>
      <c r="B21" s="20" t="s">
        <v>194</v>
      </c>
      <c r="C21" s="19">
        <v>40.14</v>
      </c>
      <c r="D21" s="19">
        <v>0.04</v>
      </c>
      <c r="E21" s="19">
        <v>12.54</v>
      </c>
      <c r="F21" s="19">
        <v>0.13</v>
      </c>
      <c r="G21" s="19">
        <v>45.94</v>
      </c>
      <c r="H21" s="19">
        <v>0.08</v>
      </c>
      <c r="I21" s="19">
        <v>0.24</v>
      </c>
      <c r="J21" s="19">
        <v>99.11</v>
      </c>
      <c r="K21" s="21">
        <v>86.722492092405162</v>
      </c>
      <c r="M21" s="17" t="s">
        <v>199</v>
      </c>
      <c r="N21" s="17"/>
      <c r="O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7" customFormat="1">
      <c r="A22" s="20">
        <v>7</v>
      </c>
      <c r="B22" s="20" t="s">
        <v>195</v>
      </c>
      <c r="C22" s="19">
        <v>40.1</v>
      </c>
      <c r="D22" s="19">
        <v>0.03</v>
      </c>
      <c r="E22" s="19">
        <v>12.48</v>
      </c>
      <c r="F22" s="19">
        <v>0.13</v>
      </c>
      <c r="G22" s="19">
        <v>45.8</v>
      </c>
      <c r="H22" s="19">
        <v>0.1</v>
      </c>
      <c r="I22" s="19">
        <v>0.25</v>
      </c>
      <c r="J22" s="19">
        <v>98.89</v>
      </c>
      <c r="K22" s="21">
        <v>86.742561432532156</v>
      </c>
      <c r="M22" s="17" t="s">
        <v>200</v>
      </c>
    </row>
    <row r="23" spans="1:26" s="17" customFormat="1">
      <c r="A23" s="20">
        <v>7</v>
      </c>
      <c r="B23" s="20" t="s">
        <v>192</v>
      </c>
      <c r="C23" s="19">
        <v>40.5</v>
      </c>
      <c r="D23" s="19">
        <v>0.06</v>
      </c>
      <c r="E23" s="19">
        <v>10.8</v>
      </c>
      <c r="F23" s="19">
        <v>0.16</v>
      </c>
      <c r="G23" s="19">
        <v>47.32</v>
      </c>
      <c r="H23" s="19">
        <v>0.08</v>
      </c>
      <c r="I23" s="19">
        <v>0.15</v>
      </c>
      <c r="J23" s="19">
        <v>99.07</v>
      </c>
      <c r="K23" s="21">
        <v>88.651386035916929</v>
      </c>
    </row>
    <row r="24" spans="1:26" s="17" customFormat="1">
      <c r="A24" s="20"/>
      <c r="B24" s="20"/>
      <c r="C24" s="19"/>
      <c r="D24" s="19"/>
      <c r="E24" s="19"/>
      <c r="F24" s="19"/>
      <c r="G24" s="19"/>
      <c r="H24" s="19"/>
      <c r="I24" s="19"/>
      <c r="J24" s="19"/>
      <c r="K24" s="57"/>
    </row>
    <row r="25" spans="1:26">
      <c r="A25" s="20">
        <f>A23+1</f>
        <v>8</v>
      </c>
      <c r="B25" s="20" t="s">
        <v>193</v>
      </c>
      <c r="C25" s="19">
        <v>40.235738135491189</v>
      </c>
      <c r="D25" s="19">
        <v>1.875015201046093E-2</v>
      </c>
      <c r="E25" s="19">
        <v>12.55839150428395</v>
      </c>
      <c r="F25" s="19">
        <v>0.13449930556033191</v>
      </c>
      <c r="G25" s="19">
        <v>46.441062066114952</v>
      </c>
      <c r="H25" s="19">
        <v>8.0481794319146607E-2</v>
      </c>
      <c r="I25" s="19">
        <v>0.26266910073561422</v>
      </c>
      <c r="J25" s="19">
        <v>99.731592058515631</v>
      </c>
      <c r="K25" s="21">
        <v>86.83015339027456</v>
      </c>
      <c r="M25" s="46" t="s">
        <v>201</v>
      </c>
      <c r="N25" s="17"/>
      <c r="O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17" customFormat="1">
      <c r="A26" s="20">
        <v>8</v>
      </c>
      <c r="B26" s="20" t="s">
        <v>192</v>
      </c>
      <c r="C26" s="19">
        <v>40.68</v>
      </c>
      <c r="D26" s="19">
        <v>0.04</v>
      </c>
      <c r="E26" s="19">
        <v>10.97</v>
      </c>
      <c r="F26" s="19">
        <v>0.13</v>
      </c>
      <c r="G26" s="19">
        <v>48.1</v>
      </c>
      <c r="H26" s="19">
        <v>0.06</v>
      </c>
      <c r="I26" s="19">
        <v>0.28999999999999998</v>
      </c>
      <c r="J26" s="19">
        <v>100.26</v>
      </c>
      <c r="K26" s="21">
        <v>88.658738310900048</v>
      </c>
    </row>
    <row r="27" spans="1:26" s="17" customFormat="1">
      <c r="A27" s="20"/>
      <c r="B27" s="20"/>
      <c r="C27" s="19"/>
      <c r="D27" s="19"/>
      <c r="E27" s="19"/>
      <c r="F27" s="19"/>
      <c r="G27" s="19"/>
      <c r="H27" s="19"/>
      <c r="I27" s="19"/>
      <c r="J27" s="19"/>
      <c r="K27" s="57"/>
    </row>
    <row r="28" spans="1:26">
      <c r="A28" s="20">
        <f>A25+1</f>
        <v>9</v>
      </c>
      <c r="B28" s="20" t="s">
        <v>193</v>
      </c>
      <c r="C28" s="19">
        <v>40.4578547919727</v>
      </c>
      <c r="D28" s="19">
        <v>2.532790167509168E-2</v>
      </c>
      <c r="E28" s="19">
        <v>12.49745771055083</v>
      </c>
      <c r="F28" s="19">
        <v>0.14620184748259621</v>
      </c>
      <c r="G28" s="19">
        <v>46.960300635242497</v>
      </c>
      <c r="H28" s="19">
        <v>5.7681745707042723E-2</v>
      </c>
      <c r="I28" s="19">
        <v>0.21802987112485819</v>
      </c>
      <c r="J28" s="19">
        <v>100.3628545037556</v>
      </c>
      <c r="K28" s="21">
        <v>87.011845112985014</v>
      </c>
      <c r="M28" s="46" t="s">
        <v>202</v>
      </c>
      <c r="N28" s="17"/>
      <c r="O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17" customFormat="1">
      <c r="A29" s="20">
        <v>9</v>
      </c>
      <c r="B29" s="20" t="s">
        <v>192</v>
      </c>
      <c r="C29" s="19">
        <v>40.785304595489258</v>
      </c>
      <c r="D29" s="19">
        <v>2.1143333663726172E-2</v>
      </c>
      <c r="E29" s="19">
        <v>10.243662839907101</v>
      </c>
      <c r="F29" s="19">
        <v>0.19105969346214929</v>
      </c>
      <c r="G29" s="19">
        <v>48.607440492171271</v>
      </c>
      <c r="H29" s="19">
        <v>0.2158582205687237</v>
      </c>
      <c r="I29" s="19">
        <v>0.18192865817760609</v>
      </c>
      <c r="J29" s="42">
        <v>100.24639783343983</v>
      </c>
      <c r="K29" s="21">
        <v>89.4291502429014</v>
      </c>
    </row>
    <row r="30" spans="1:26" s="17" customFormat="1">
      <c r="A30" s="20"/>
      <c r="B30" s="20"/>
      <c r="C30" s="19"/>
      <c r="D30" s="19"/>
      <c r="E30" s="19"/>
      <c r="F30" s="19"/>
      <c r="G30" s="19"/>
      <c r="H30" s="19"/>
      <c r="I30" s="19"/>
      <c r="J30" s="19"/>
      <c r="K30" s="57"/>
    </row>
    <row r="31" spans="1:26">
      <c r="A31" s="20">
        <f>A28+1</f>
        <v>10</v>
      </c>
      <c r="B31" s="20" t="s">
        <v>191</v>
      </c>
      <c r="C31" s="19">
        <v>40.396133892836289</v>
      </c>
      <c r="D31" s="19">
        <v>3.1615006071050882E-2</v>
      </c>
      <c r="E31" s="19">
        <v>12.326558618190591</v>
      </c>
      <c r="F31" s="19">
        <v>0.1299423894970603</v>
      </c>
      <c r="G31" s="19">
        <v>46.822410037852613</v>
      </c>
      <c r="H31" s="19">
        <v>0.11049535408328449</v>
      </c>
      <c r="I31" s="19">
        <v>0.26783991337553431</v>
      </c>
      <c r="J31" s="19">
        <v>100.0849952119064</v>
      </c>
      <c r="K31" s="21">
        <v>87.133730004608367</v>
      </c>
      <c r="M31" s="17" t="s">
        <v>203</v>
      </c>
      <c r="N31" s="17"/>
      <c r="O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17" customFormat="1">
      <c r="A32" s="20">
        <v>10</v>
      </c>
      <c r="B32" s="20" t="s">
        <v>192</v>
      </c>
      <c r="C32" s="19">
        <v>41.043211656605777</v>
      </c>
      <c r="D32" s="19">
        <v>4.3671464024127533E-2</v>
      </c>
      <c r="E32" s="19">
        <v>10.58230116811268</v>
      </c>
      <c r="F32" s="19">
        <v>0.12905662812789809</v>
      </c>
      <c r="G32" s="19">
        <v>48.155147490887742</v>
      </c>
      <c r="H32" s="19">
        <v>8.8683630177783787E-2</v>
      </c>
      <c r="I32" s="19">
        <v>0.28685140730973879</v>
      </c>
      <c r="J32" s="19">
        <v>100.32892344524571</v>
      </c>
      <c r="K32" s="21">
        <v>89.026729323613026</v>
      </c>
    </row>
    <row r="33" spans="1:26" s="17" customFormat="1">
      <c r="A33" s="20"/>
      <c r="B33" s="20"/>
      <c r="C33" s="19"/>
      <c r="D33" s="19"/>
      <c r="E33" s="19"/>
      <c r="F33" s="19"/>
      <c r="G33" s="19"/>
      <c r="H33" s="19"/>
      <c r="I33" s="19"/>
      <c r="J33" s="19"/>
      <c r="K33" s="57"/>
    </row>
    <row r="34" spans="1:26">
      <c r="A34" s="20">
        <f>A31+1</f>
        <v>11</v>
      </c>
      <c r="B34" s="20" t="s">
        <v>191</v>
      </c>
      <c r="C34" s="19">
        <v>40.726530578064057</v>
      </c>
      <c r="D34" s="19">
        <v>2.6973967785843919E-2</v>
      </c>
      <c r="E34" s="19">
        <v>9.3458728574725143</v>
      </c>
      <c r="F34" s="19">
        <v>0.10684087546314069</v>
      </c>
      <c r="G34" s="19">
        <v>48.888242336205721</v>
      </c>
      <c r="H34" s="19">
        <v>7.9787108975596807E-2</v>
      </c>
      <c r="I34" s="19">
        <v>0.34989665740477371</v>
      </c>
      <c r="J34" s="19">
        <v>99.524144381371642</v>
      </c>
      <c r="K34" s="21">
        <v>90.315926838477679</v>
      </c>
      <c r="M34" s="46" t="s">
        <v>204</v>
      </c>
      <c r="N34" s="17"/>
      <c r="O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17" customFormat="1">
      <c r="A35" s="20">
        <v>11</v>
      </c>
      <c r="B35" s="20" t="s">
        <v>192</v>
      </c>
      <c r="C35" s="19">
        <v>40.78</v>
      </c>
      <c r="D35" s="19">
        <v>0.04</v>
      </c>
      <c r="E35" s="19">
        <v>11.15</v>
      </c>
      <c r="F35" s="19">
        <v>0.13</v>
      </c>
      <c r="G35" s="19">
        <v>47.44</v>
      </c>
      <c r="H35" s="19">
        <v>0.05</v>
      </c>
      <c r="I35" s="19">
        <v>0.28999999999999998</v>
      </c>
      <c r="J35" s="19">
        <v>99.88</v>
      </c>
      <c r="K35" s="21">
        <v>88.352628327936202</v>
      </c>
    </row>
    <row r="36" spans="1:26" s="17" customFormat="1">
      <c r="A36" s="20"/>
      <c r="B36" s="20"/>
      <c r="C36" s="19"/>
      <c r="D36" s="19"/>
      <c r="E36" s="19"/>
      <c r="F36" s="19"/>
      <c r="G36" s="19"/>
      <c r="H36" s="19"/>
      <c r="I36" s="19"/>
      <c r="J36" s="19"/>
      <c r="K36" s="57"/>
    </row>
    <row r="37" spans="1:26">
      <c r="A37" s="20">
        <f>A34+1</f>
        <v>12</v>
      </c>
      <c r="B37" s="20" t="s">
        <v>191</v>
      </c>
      <c r="C37" s="19">
        <v>40.723326641605659</v>
      </c>
      <c r="D37" s="19">
        <v>0.102305222515622</v>
      </c>
      <c r="E37" s="19">
        <v>9.0006752938617112</v>
      </c>
      <c r="F37" s="19">
        <v>0.1147035979441116</v>
      </c>
      <c r="G37" s="19">
        <v>49.235225017166378</v>
      </c>
      <c r="H37" s="19">
        <v>8.3106866573065138E-2</v>
      </c>
      <c r="I37" s="19">
        <v>0.34875510073123611</v>
      </c>
      <c r="J37" s="19">
        <v>99.608097740397781</v>
      </c>
      <c r="K37" s="21">
        <v>90.699965436239154</v>
      </c>
      <c r="M37" s="46" t="s">
        <v>205</v>
      </c>
      <c r="N37" s="17"/>
      <c r="O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17" customFormat="1">
      <c r="A38" s="20">
        <v>12</v>
      </c>
      <c r="B38" s="20" t="s">
        <v>192</v>
      </c>
      <c r="C38" s="19">
        <v>40.5</v>
      </c>
      <c r="D38" s="19">
        <v>0.04</v>
      </c>
      <c r="E38" s="19">
        <v>10.94</v>
      </c>
      <c r="F38" s="19">
        <v>0.14000000000000001</v>
      </c>
      <c r="G38" s="19">
        <v>47.86</v>
      </c>
      <c r="H38" s="19">
        <v>0.06</v>
      </c>
      <c r="I38" s="19">
        <v>0.28999999999999998</v>
      </c>
      <c r="J38" s="19">
        <v>99.83</v>
      </c>
      <c r="K38" s="21">
        <v>88.635957669082799</v>
      </c>
    </row>
    <row r="39" spans="1:26" s="17" customFormat="1">
      <c r="A39" s="20"/>
      <c r="B39" s="20"/>
      <c r="C39" s="19"/>
      <c r="D39" s="19"/>
      <c r="E39" s="19"/>
      <c r="F39" s="19"/>
      <c r="G39" s="19"/>
      <c r="H39" s="19"/>
      <c r="I39" s="19"/>
      <c r="J39" s="19"/>
      <c r="K39" s="57"/>
    </row>
    <row r="40" spans="1:26" s="17" customFormat="1">
      <c r="A40" s="20">
        <v>13</v>
      </c>
      <c r="B40" s="20" t="s">
        <v>191</v>
      </c>
      <c r="C40" s="19">
        <v>41.48</v>
      </c>
      <c r="D40" s="19">
        <v>0.06</v>
      </c>
      <c r="E40" s="19">
        <v>9.15</v>
      </c>
      <c r="F40" s="19">
        <v>0.14000000000000001</v>
      </c>
      <c r="G40" s="19">
        <v>48.94</v>
      </c>
      <c r="H40" s="19">
        <v>7.0000000000000007E-2</v>
      </c>
      <c r="I40" s="19">
        <v>0.36</v>
      </c>
      <c r="J40" s="19">
        <v>100.21</v>
      </c>
      <c r="K40" s="21">
        <v>90.508699425803911</v>
      </c>
      <c r="M40" s="41" t="s">
        <v>211</v>
      </c>
    </row>
    <row r="41" spans="1:26">
      <c r="A41" s="20">
        <v>13</v>
      </c>
      <c r="B41" s="19" t="s">
        <v>192</v>
      </c>
      <c r="C41" s="19">
        <v>41.4</v>
      </c>
      <c r="D41" s="19">
        <v>0.04</v>
      </c>
      <c r="E41" s="19">
        <v>10.49</v>
      </c>
      <c r="F41" s="19">
        <v>0.19</v>
      </c>
      <c r="G41" s="19">
        <v>47.94</v>
      </c>
      <c r="H41" s="19">
        <v>0.08</v>
      </c>
      <c r="I41" s="19">
        <v>0.17</v>
      </c>
      <c r="J41" s="19">
        <v>100.3</v>
      </c>
      <c r="K41" s="21">
        <v>89.068497500540431</v>
      </c>
      <c r="M41" s="41" t="s">
        <v>212</v>
      </c>
      <c r="N41" s="17"/>
      <c r="O41" s="17"/>
      <c r="Q41" s="17"/>
      <c r="R41" s="17"/>
      <c r="S41" s="17"/>
      <c r="T41" s="17"/>
      <c r="V41" s="17"/>
      <c r="W41" s="17"/>
      <c r="X41" s="17"/>
    </row>
    <row r="42" spans="1:26" s="17" customFormat="1">
      <c r="A42" s="20"/>
      <c r="B42" s="43"/>
      <c r="C42" s="31"/>
      <c r="D42" s="31"/>
      <c r="E42" s="31"/>
      <c r="F42" s="31"/>
      <c r="G42" s="31"/>
      <c r="H42" s="31"/>
      <c r="I42" s="31"/>
      <c r="J42" s="31"/>
      <c r="K42" s="33"/>
      <c r="M42" s="41"/>
    </row>
    <row r="43" spans="1:26">
      <c r="A43" s="20">
        <v>14</v>
      </c>
      <c r="B43" s="20" t="s">
        <v>191</v>
      </c>
      <c r="C43" s="19">
        <v>40.747951595368342</v>
      </c>
      <c r="D43" s="19">
        <v>7.2938862948495733E-2</v>
      </c>
      <c r="E43" s="19">
        <v>8.889605483160981</v>
      </c>
      <c r="F43" s="19">
        <v>0.11884816716035961</v>
      </c>
      <c r="G43" s="19">
        <v>49.323810964079946</v>
      </c>
      <c r="H43" s="19">
        <v>7.5440204990241524E-2</v>
      </c>
      <c r="I43" s="19">
        <v>0.34993016655277159</v>
      </c>
      <c r="J43" s="19">
        <v>99.578525444261146</v>
      </c>
      <c r="K43" s="21">
        <v>90.819175385582511</v>
      </c>
      <c r="M43" s="46" t="s">
        <v>206</v>
      </c>
      <c r="N43" s="17"/>
      <c r="O43" s="17"/>
      <c r="Q43" s="17"/>
      <c r="R43" s="17"/>
      <c r="S43" s="17"/>
      <c r="T43" s="17"/>
      <c r="V43" s="17"/>
      <c r="W43" s="17"/>
      <c r="X43" s="17"/>
    </row>
    <row r="44" spans="1:26" s="17" customFormat="1">
      <c r="A44" s="20">
        <v>14</v>
      </c>
      <c r="B44" s="20" t="s">
        <v>192</v>
      </c>
      <c r="C44" s="19">
        <v>40.909999999999997</v>
      </c>
      <c r="D44" s="19">
        <v>0.04</v>
      </c>
      <c r="E44" s="19">
        <v>10.74</v>
      </c>
      <c r="F44" s="19">
        <v>0.17</v>
      </c>
      <c r="G44" s="19">
        <v>47.58</v>
      </c>
      <c r="H44" s="19">
        <v>0.05</v>
      </c>
      <c r="I44" s="19">
        <v>0.3</v>
      </c>
      <c r="J44" s="19">
        <v>99.78</v>
      </c>
      <c r="K44" s="21">
        <v>88.762087995544519</v>
      </c>
      <c r="M44" s="19"/>
    </row>
    <row r="45" spans="1:26" s="17" customFormat="1">
      <c r="A45" s="20"/>
      <c r="B45" s="20"/>
      <c r="C45" s="19"/>
      <c r="D45" s="19"/>
      <c r="E45" s="19"/>
      <c r="F45" s="19"/>
      <c r="G45" s="19"/>
      <c r="H45" s="19"/>
      <c r="I45" s="19"/>
      <c r="J45" s="19"/>
      <c r="K45" s="57"/>
    </row>
    <row r="46" spans="1:26" s="17" customFormat="1">
      <c r="A46" s="20">
        <v>15</v>
      </c>
      <c r="B46" s="20" t="s">
        <v>191</v>
      </c>
      <c r="C46" s="19">
        <v>41.057127728302561</v>
      </c>
      <c r="D46" s="19">
        <v>7.0608165532279846E-2</v>
      </c>
      <c r="E46" s="19">
        <v>8.7968091942922673</v>
      </c>
      <c r="F46" s="19">
        <v>0.1194437210537088</v>
      </c>
      <c r="G46" s="19">
        <v>49.259559579229062</v>
      </c>
      <c r="H46" s="19">
        <v>7.2040332045069419E-2</v>
      </c>
      <c r="I46" s="19">
        <v>0.34930092008880159</v>
      </c>
      <c r="J46" s="19">
        <v>99.724889640543736</v>
      </c>
      <c r="K46" s="21">
        <v>90.895515169909913</v>
      </c>
      <c r="M46" s="47" t="s">
        <v>207</v>
      </c>
    </row>
    <row r="47" spans="1:26">
      <c r="A47" s="20">
        <v>15</v>
      </c>
      <c r="B47" s="20" t="s">
        <v>192</v>
      </c>
      <c r="C47" s="19">
        <v>40.659999999999997</v>
      </c>
      <c r="D47" s="19">
        <v>0.06</v>
      </c>
      <c r="E47" s="19">
        <v>11.29</v>
      </c>
      <c r="F47" s="19">
        <v>0.16</v>
      </c>
      <c r="G47" s="19">
        <v>47.35</v>
      </c>
      <c r="H47" s="19">
        <v>0.08</v>
      </c>
      <c r="I47" s="19">
        <v>0.16</v>
      </c>
      <c r="J47" s="19">
        <v>99.75</v>
      </c>
      <c r="K47" s="21">
        <v>88.203862269545823</v>
      </c>
      <c r="N47" s="17"/>
      <c r="O47" s="17"/>
      <c r="Q47" s="17"/>
      <c r="R47" s="17"/>
      <c r="S47" s="17"/>
      <c r="T47" s="17"/>
      <c r="U47" s="17"/>
      <c r="V47" s="17"/>
      <c r="W47" s="17"/>
      <c r="X47" s="17"/>
    </row>
    <row r="48" spans="1:26" s="17" customFormat="1">
      <c r="A48" s="20"/>
      <c r="B48" s="20"/>
      <c r="C48" s="19"/>
      <c r="D48" s="19"/>
      <c r="E48" s="19"/>
      <c r="F48" s="19"/>
      <c r="G48" s="19"/>
      <c r="H48" s="19"/>
      <c r="I48" s="19"/>
      <c r="J48" s="19"/>
      <c r="K48" s="57"/>
    </row>
    <row r="49" spans="1:24" s="17" customFormat="1">
      <c r="A49" s="20">
        <f>A46+1</f>
        <v>16</v>
      </c>
      <c r="B49" s="20" t="s">
        <v>191</v>
      </c>
      <c r="C49" s="19">
        <v>40.725969913506937</v>
      </c>
      <c r="D49" s="19">
        <v>3.9169173250062278E-2</v>
      </c>
      <c r="E49" s="19">
        <v>8.7967530571736443</v>
      </c>
      <c r="F49" s="19">
        <v>0.1047663777192893</v>
      </c>
      <c r="G49" s="19">
        <v>49.593576204109937</v>
      </c>
      <c r="H49" s="19">
        <v>6.7540973471831342E-2</v>
      </c>
      <c r="I49" s="19">
        <v>0.36725960834996291</v>
      </c>
      <c r="J49" s="19">
        <v>99.695035307581676</v>
      </c>
      <c r="K49" s="21">
        <v>90.951338489858529</v>
      </c>
      <c r="M49" s="46" t="s">
        <v>208</v>
      </c>
    </row>
    <row r="50" spans="1:24">
      <c r="A50" s="20">
        <v>16</v>
      </c>
      <c r="B50" s="20" t="s">
        <v>192</v>
      </c>
      <c r="C50" s="19">
        <v>40.35</v>
      </c>
      <c r="D50" s="19">
        <v>0.04</v>
      </c>
      <c r="E50" s="19">
        <v>10.77</v>
      </c>
      <c r="F50" s="19">
        <v>0.11</v>
      </c>
      <c r="G50" s="19">
        <v>47.88</v>
      </c>
      <c r="H50" s="19">
        <v>0.05</v>
      </c>
      <c r="I50" s="19">
        <v>0.28000000000000003</v>
      </c>
      <c r="J50" s="19">
        <v>99.48</v>
      </c>
      <c r="K50" s="21">
        <v>88.796913124717861</v>
      </c>
      <c r="N50" s="17"/>
      <c r="O50" s="17"/>
      <c r="Q50" s="17"/>
      <c r="R50" s="17"/>
      <c r="S50" s="17"/>
      <c r="T50" s="17"/>
      <c r="U50" s="17"/>
      <c r="V50" s="17"/>
      <c r="W50" s="17"/>
      <c r="X50" s="17"/>
    </row>
    <row r="51" spans="1:24" s="17" customFormat="1">
      <c r="A51" s="20"/>
      <c r="B51" s="20"/>
      <c r="C51" s="19"/>
      <c r="D51" s="19"/>
      <c r="E51" s="19"/>
      <c r="F51" s="19"/>
      <c r="G51" s="19"/>
      <c r="H51" s="19"/>
      <c r="I51" s="19"/>
      <c r="J51" s="19"/>
      <c r="K51" s="57"/>
    </row>
    <row r="52" spans="1:24" s="17" customFormat="1">
      <c r="A52" s="20">
        <f>A49+1</f>
        <v>17</v>
      </c>
      <c r="B52" s="20" t="s">
        <v>191</v>
      </c>
      <c r="C52" s="19">
        <v>41.030773903998892</v>
      </c>
      <c r="D52" s="19">
        <v>2.8855489329998409E-2</v>
      </c>
      <c r="E52" s="19">
        <v>8.1837961413446063</v>
      </c>
      <c r="F52" s="19">
        <v>0.13010869880752041</v>
      </c>
      <c r="G52" s="19">
        <v>50.158117132749723</v>
      </c>
      <c r="H52" s="19">
        <v>4.1022497014127787E-2</v>
      </c>
      <c r="I52" s="19">
        <v>0.33613227460314332</v>
      </c>
      <c r="J52" s="19">
        <v>99.908806137848003</v>
      </c>
      <c r="K52" s="21">
        <v>91.615789395337416</v>
      </c>
      <c r="M52" s="46" t="s">
        <v>209</v>
      </c>
    </row>
    <row r="53" spans="1:24">
      <c r="A53" s="20">
        <v>17</v>
      </c>
      <c r="B53" s="20" t="s">
        <v>192</v>
      </c>
      <c r="C53" s="19">
        <v>40.46</v>
      </c>
      <c r="D53" s="19">
        <v>0.04</v>
      </c>
      <c r="E53" s="19">
        <v>11</v>
      </c>
      <c r="F53" s="19">
        <v>0.12</v>
      </c>
      <c r="G53" s="19">
        <v>47.84</v>
      </c>
      <c r="H53" s="19">
        <v>0.12</v>
      </c>
      <c r="I53" s="19">
        <v>0.28000000000000003</v>
      </c>
      <c r="J53" s="19">
        <v>99.85</v>
      </c>
      <c r="K53" s="21">
        <v>88.576520562262999</v>
      </c>
      <c r="N53" s="17"/>
      <c r="O53" s="17"/>
      <c r="Q53" s="17"/>
      <c r="R53" s="17"/>
      <c r="S53" s="17"/>
      <c r="T53" s="17"/>
      <c r="U53" s="17"/>
      <c r="V53" s="17"/>
      <c r="W53" s="17"/>
      <c r="X53" s="17"/>
    </row>
    <row r="54" spans="1:24" s="17" customFormat="1">
      <c r="A54" s="20"/>
      <c r="B54" s="20"/>
      <c r="C54" s="19"/>
      <c r="D54" s="19"/>
      <c r="E54" s="19"/>
      <c r="F54" s="19"/>
      <c r="G54" s="19"/>
      <c r="H54" s="19"/>
      <c r="I54" s="19"/>
      <c r="J54" s="19"/>
      <c r="K54" s="57"/>
    </row>
    <row r="55" spans="1:24" s="17" customFormat="1">
      <c r="A55" s="20">
        <f>A52+1</f>
        <v>18</v>
      </c>
      <c r="B55" s="20" t="s">
        <v>191</v>
      </c>
      <c r="C55" s="19">
        <v>41.318274172236727</v>
      </c>
      <c r="D55" s="24" t="s">
        <v>231</v>
      </c>
      <c r="E55" s="19">
        <v>7.4246074766872399</v>
      </c>
      <c r="F55" s="19">
        <v>0.10751812005389801</v>
      </c>
      <c r="G55" s="19">
        <v>50.883993967731271</v>
      </c>
      <c r="H55" s="19">
        <v>4.0313853074667637E-2</v>
      </c>
      <c r="I55" s="19">
        <v>0.35789023748485221</v>
      </c>
      <c r="J55" s="19">
        <v>100.1325978272687</v>
      </c>
      <c r="K55" s="21">
        <v>92.435030708797271</v>
      </c>
      <c r="M55" s="17" t="s">
        <v>210</v>
      </c>
    </row>
    <row r="56" spans="1:24">
      <c r="A56" s="20">
        <v>18</v>
      </c>
      <c r="B56" s="20" t="s">
        <v>192</v>
      </c>
      <c r="C56" s="19">
        <v>40.42</v>
      </c>
      <c r="D56" s="19">
        <v>0.06</v>
      </c>
      <c r="E56" s="19">
        <v>10.52</v>
      </c>
      <c r="F56" s="19">
        <v>0.17</v>
      </c>
      <c r="G56" s="19">
        <v>48.3</v>
      </c>
      <c r="H56" s="19">
        <v>0.15</v>
      </c>
      <c r="I56" s="19">
        <v>0.21</v>
      </c>
      <c r="J56" s="19">
        <v>99.84</v>
      </c>
      <c r="K56" s="21">
        <v>89.113452931725277</v>
      </c>
      <c r="N56" s="17"/>
      <c r="O56" s="17"/>
      <c r="Q56" s="17"/>
      <c r="R56" s="17"/>
      <c r="S56" s="17"/>
      <c r="T56" s="17"/>
      <c r="U56" s="17"/>
      <c r="V56" s="17"/>
      <c r="W56" s="17"/>
      <c r="X56" s="17"/>
    </row>
    <row r="57" spans="1:24" s="17" customFormat="1">
      <c r="A57" s="22" t="s">
        <v>235</v>
      </c>
      <c r="B57" s="43"/>
      <c r="C57" s="31"/>
      <c r="D57" s="31"/>
      <c r="E57" s="31"/>
      <c r="F57" s="31"/>
      <c r="G57" s="31"/>
      <c r="H57" s="31"/>
      <c r="I57" s="31"/>
      <c r="J57" s="31"/>
      <c r="K57" s="33"/>
    </row>
    <row r="58" spans="1:24">
      <c r="A58" s="18" t="s">
        <v>251</v>
      </c>
      <c r="N58" s="17"/>
      <c r="O58" s="17"/>
      <c r="Q58" s="17"/>
      <c r="R58" s="17"/>
      <c r="S58" s="17"/>
      <c r="T58" s="17"/>
      <c r="U58" s="17"/>
      <c r="V58" s="17"/>
      <c r="W58" s="17"/>
      <c r="X58" s="17"/>
    </row>
    <row r="59" spans="1:24">
      <c r="A59" s="18" t="s">
        <v>255</v>
      </c>
      <c r="N59" s="17"/>
      <c r="O59" s="17"/>
      <c r="Q59" s="17"/>
      <c r="R59" s="17"/>
      <c r="S59" s="17"/>
      <c r="T59" s="17"/>
      <c r="U59" s="17"/>
      <c r="V59" s="17"/>
      <c r="W59" s="17"/>
      <c r="X59" s="17"/>
    </row>
    <row r="60" spans="1:24">
      <c r="N60" s="17"/>
      <c r="O60" s="17"/>
      <c r="R60" s="17"/>
      <c r="S60" s="17"/>
      <c r="T60" s="17"/>
      <c r="U60" s="17"/>
      <c r="V60" s="17"/>
      <c r="W60" s="17"/>
      <c r="X60" s="17"/>
    </row>
    <row r="61" spans="1:24">
      <c r="C61" s="2"/>
      <c r="D61" s="2"/>
      <c r="F61" s="2"/>
      <c r="H61" s="2"/>
      <c r="I61" s="2"/>
      <c r="J61" s="2"/>
      <c r="K61" s="84"/>
      <c r="N61" s="17"/>
      <c r="O61" s="2"/>
      <c r="P61" s="2"/>
      <c r="Q61" s="2"/>
      <c r="R61" s="17"/>
      <c r="W61" s="17"/>
      <c r="X61" s="17"/>
    </row>
    <row r="62" spans="1:24">
      <c r="C62" s="2"/>
      <c r="D62" s="2"/>
      <c r="F62" s="2"/>
      <c r="H62" s="2"/>
      <c r="I62" s="2"/>
      <c r="J62" s="2"/>
      <c r="K62" s="84"/>
      <c r="N62" s="17"/>
      <c r="O62" s="2"/>
      <c r="P62" s="2"/>
      <c r="Q62" s="2"/>
      <c r="R62" s="17"/>
      <c r="W62" s="17"/>
      <c r="X62" s="17"/>
    </row>
    <row r="63" spans="1:24">
      <c r="C63" s="2"/>
      <c r="D63" s="2"/>
      <c r="F63" s="2"/>
      <c r="G63" s="2"/>
      <c r="H63" s="2"/>
      <c r="I63" s="2"/>
      <c r="J63" s="2"/>
      <c r="K63" s="84"/>
      <c r="N63" s="17"/>
      <c r="O63" s="2"/>
      <c r="P63" s="2"/>
      <c r="Q63" s="17"/>
      <c r="R63" s="17"/>
      <c r="W63" s="17"/>
      <c r="X63" s="17"/>
    </row>
    <row r="64" spans="1:24">
      <c r="C64" s="2"/>
      <c r="D64" s="2"/>
      <c r="F64" s="2"/>
      <c r="H64" s="2"/>
      <c r="I64" s="2"/>
      <c r="J64" s="2"/>
      <c r="K64" s="84"/>
      <c r="N64" s="17"/>
      <c r="O64" s="2"/>
      <c r="P64" s="2"/>
      <c r="Q64" s="2"/>
      <c r="R64" s="17"/>
      <c r="W64" s="17"/>
      <c r="X64" s="17"/>
    </row>
    <row r="65" spans="1:24">
      <c r="A65" s="17"/>
      <c r="C65" s="17"/>
      <c r="D65" s="17"/>
      <c r="E65" s="17"/>
      <c r="F65" s="17"/>
      <c r="G65" s="17"/>
      <c r="H65" s="17"/>
      <c r="I65" s="17"/>
      <c r="J65" s="17"/>
      <c r="N65" s="17"/>
      <c r="O65" s="17"/>
      <c r="Q65" s="2"/>
      <c r="R65" s="17"/>
      <c r="S65" s="17"/>
      <c r="T65" s="17"/>
      <c r="U65" s="17"/>
      <c r="V65" s="17"/>
      <c r="W65" s="17"/>
      <c r="X65" s="17"/>
    </row>
    <row r="66" spans="1:24">
      <c r="A66" s="17"/>
      <c r="C66" s="17"/>
      <c r="D66" s="17"/>
      <c r="E66" s="17"/>
      <c r="F66" s="17"/>
      <c r="G66" s="17"/>
      <c r="H66" s="17"/>
      <c r="I66" s="17"/>
      <c r="J66" s="17"/>
      <c r="Q66" s="2"/>
    </row>
    <row r="67" spans="1:24">
      <c r="A67" s="17"/>
      <c r="C67" s="17"/>
      <c r="D67" s="17"/>
      <c r="E67" s="17"/>
      <c r="F67" s="17"/>
      <c r="G67" s="17"/>
      <c r="H67" s="17"/>
      <c r="I67" s="17"/>
      <c r="J67" s="17"/>
    </row>
    <row r="68" spans="1:24">
      <c r="A68" s="17"/>
      <c r="C68" s="17"/>
      <c r="D68" s="17"/>
      <c r="E68" s="17"/>
      <c r="F68" s="17"/>
      <c r="G68" s="17"/>
      <c r="H68" s="17"/>
      <c r="I68" s="17"/>
      <c r="J68" s="17"/>
    </row>
    <row r="69" spans="1:24">
      <c r="A69" s="17"/>
      <c r="C69" s="17"/>
      <c r="D69" s="17"/>
      <c r="E69" s="17"/>
      <c r="F69" s="17"/>
      <c r="G69" s="17"/>
      <c r="H69" s="17"/>
      <c r="I69" s="17"/>
      <c r="J69" s="17"/>
    </row>
    <row r="70" spans="1:24">
      <c r="A70" s="17"/>
      <c r="C70" s="17"/>
      <c r="D70" s="17"/>
      <c r="E70" s="17"/>
      <c r="F70" s="17"/>
      <c r="G70" s="17"/>
      <c r="H70" s="17"/>
      <c r="I70" s="17"/>
      <c r="J70" s="17"/>
    </row>
    <row r="71" spans="1:24">
      <c r="A71" s="17"/>
      <c r="C71" s="17"/>
      <c r="D71" s="17"/>
      <c r="E71" s="17"/>
      <c r="F71" s="17"/>
      <c r="G71" s="17"/>
      <c r="H71" s="17"/>
      <c r="I71" s="17"/>
      <c r="J71" s="17"/>
    </row>
    <row r="72" spans="1:24">
      <c r="A72" s="17"/>
      <c r="C72" s="17"/>
      <c r="D72" s="17"/>
      <c r="E72" s="17"/>
      <c r="F72" s="17"/>
      <c r="G72" s="17"/>
      <c r="H72" s="17"/>
      <c r="I72" s="17"/>
      <c r="J72" s="17"/>
    </row>
    <row r="73" spans="1:24">
      <c r="A73" s="17"/>
      <c r="C73" s="17"/>
      <c r="D73" s="17"/>
      <c r="E73" s="17"/>
      <c r="F73" s="17"/>
      <c r="G73" s="17"/>
      <c r="H73" s="17"/>
      <c r="I73" s="17"/>
      <c r="J73" s="17"/>
    </row>
    <row r="74" spans="1:24">
      <c r="A74" s="17"/>
      <c r="C74" s="17"/>
      <c r="D74" s="17"/>
      <c r="E74" s="17"/>
      <c r="F74" s="17"/>
      <c r="G74" s="17"/>
      <c r="H74" s="17"/>
      <c r="I74" s="17"/>
      <c r="J74" s="17"/>
    </row>
    <row r="75" spans="1:24">
      <c r="A75" s="17"/>
      <c r="C75" s="17"/>
      <c r="D75" s="17"/>
      <c r="E75" s="17"/>
      <c r="F75" s="17"/>
      <c r="G75" s="17"/>
      <c r="H75" s="17"/>
      <c r="I75" s="17"/>
      <c r="J75" s="17"/>
    </row>
    <row r="76" spans="1:24">
      <c r="A76" s="17"/>
      <c r="C76" s="17"/>
      <c r="D76" s="17"/>
      <c r="E76" s="17"/>
      <c r="F76" s="17"/>
      <c r="G76" s="17"/>
      <c r="H76" s="17"/>
      <c r="I76" s="17"/>
      <c r="J76" s="17"/>
    </row>
    <row r="77" spans="1:24">
      <c r="A77" s="17"/>
      <c r="C77" s="17"/>
      <c r="D77" s="17"/>
      <c r="E77" s="17"/>
      <c r="F77" s="17"/>
      <c r="G77" s="17"/>
      <c r="H77" s="17"/>
      <c r="I77" s="17"/>
      <c r="J77" s="17"/>
    </row>
    <row r="78" spans="1:24">
      <c r="A78" s="17"/>
      <c r="C78" s="17"/>
      <c r="D78" s="17"/>
      <c r="E78" s="17"/>
      <c r="F78" s="17"/>
      <c r="G78" s="17"/>
      <c r="H78" s="17"/>
      <c r="I78" s="17"/>
      <c r="J78" s="17"/>
    </row>
    <row r="79" spans="1:24">
      <c r="A79" s="17"/>
      <c r="C79" s="17"/>
      <c r="D79" s="17"/>
      <c r="E79" s="17"/>
      <c r="F79" s="17"/>
      <c r="G79" s="17"/>
      <c r="H79" s="17"/>
      <c r="I79" s="17"/>
      <c r="J79" s="17"/>
    </row>
    <row r="80" spans="1:24">
      <c r="A80" s="17"/>
      <c r="C80" s="17"/>
      <c r="D80" s="1"/>
      <c r="E80" s="1"/>
      <c r="F80" s="1"/>
      <c r="G80" s="1"/>
      <c r="H80" s="1"/>
      <c r="I80" s="1"/>
      <c r="J80" s="1"/>
    </row>
    <row r="81" spans="1:10">
      <c r="A81" s="17"/>
      <c r="C81" s="17"/>
      <c r="D81" s="1"/>
      <c r="E81" s="1"/>
      <c r="F81" s="1"/>
      <c r="G81" s="1"/>
      <c r="H81" s="1"/>
      <c r="I81" s="1"/>
      <c r="J81" s="1"/>
    </row>
    <row r="82" spans="1:10">
      <c r="A82" s="17"/>
      <c r="C82" s="17"/>
      <c r="D82" s="17"/>
      <c r="E82" s="17"/>
      <c r="F82" s="17"/>
      <c r="G82" s="17"/>
      <c r="H82" s="17"/>
      <c r="I82" s="17"/>
      <c r="J82" s="17"/>
    </row>
    <row r="83" spans="1:10">
      <c r="A83" s="17"/>
      <c r="C83" s="17"/>
      <c r="D83" s="17"/>
      <c r="E83" s="17"/>
      <c r="F83" s="17"/>
      <c r="G83" s="17"/>
      <c r="H83" s="17"/>
      <c r="I83" s="17"/>
      <c r="J83" s="17"/>
    </row>
    <row r="84" spans="1:10">
      <c r="A84" s="17"/>
      <c r="C84" s="17"/>
      <c r="D84" s="17"/>
      <c r="E84" s="17"/>
      <c r="F84" s="17"/>
      <c r="G84" s="17"/>
      <c r="H84" s="17"/>
      <c r="I84" s="17"/>
      <c r="J84" s="17"/>
    </row>
    <row r="85" spans="1:10">
      <c r="A85" s="17"/>
      <c r="C85" s="17"/>
      <c r="D85" s="17"/>
      <c r="E85" s="17"/>
      <c r="F85" s="17"/>
      <c r="G85" s="17"/>
      <c r="H85" s="17"/>
      <c r="I85" s="17"/>
      <c r="J85" s="17"/>
    </row>
    <row r="86" spans="1:10">
      <c r="A86" s="17"/>
      <c r="C86" s="17"/>
      <c r="D86" s="17"/>
      <c r="E86" s="17"/>
      <c r="F86" s="17"/>
      <c r="G86" s="17"/>
      <c r="H86" s="17"/>
      <c r="I86" s="17"/>
      <c r="J86" s="17"/>
    </row>
    <row r="87" spans="1:10">
      <c r="A87" s="17"/>
      <c r="C87" s="17"/>
      <c r="D87" s="17"/>
      <c r="E87" s="17"/>
      <c r="F87" s="17"/>
      <c r="G87" s="17"/>
      <c r="H87" s="17"/>
      <c r="I87" s="17"/>
      <c r="J87" s="17"/>
    </row>
    <row r="88" spans="1:10">
      <c r="A88" s="17"/>
      <c r="C88" s="17"/>
      <c r="D88" s="17"/>
      <c r="E88" s="17"/>
      <c r="F88" s="17"/>
      <c r="G88" s="17"/>
      <c r="H88" s="17"/>
      <c r="I88" s="17"/>
      <c r="J88" s="17"/>
    </row>
    <row r="89" spans="1:10">
      <c r="A89" s="17"/>
      <c r="C89" s="17"/>
      <c r="D89" s="17"/>
      <c r="E89" s="17"/>
      <c r="F89" s="17"/>
      <c r="G89" s="17"/>
      <c r="H89" s="17"/>
      <c r="I89" s="17"/>
      <c r="J89" s="17"/>
    </row>
    <row r="90" spans="1:10">
      <c r="A90" s="17"/>
      <c r="C90" s="17"/>
      <c r="D90" s="17"/>
      <c r="E90" s="17"/>
      <c r="F90" s="17"/>
      <c r="G90" s="17"/>
      <c r="H90" s="17"/>
      <c r="I90" s="17"/>
      <c r="J90" s="17"/>
    </row>
    <row r="91" spans="1:10">
      <c r="A91" s="17"/>
      <c r="C91" s="17"/>
      <c r="D91" s="17"/>
      <c r="E91" s="17"/>
      <c r="F91" s="17"/>
      <c r="G91" s="17"/>
      <c r="H91" s="17"/>
      <c r="I91" s="17"/>
      <c r="J91" s="17"/>
    </row>
    <row r="92" spans="1:10">
      <c r="A92" s="17"/>
      <c r="C92" s="17"/>
      <c r="D92" s="17"/>
      <c r="E92" s="17"/>
      <c r="F92" s="17"/>
      <c r="G92" s="17"/>
      <c r="H92" s="17"/>
      <c r="I92" s="17"/>
      <c r="J92" s="17"/>
    </row>
    <row r="93" spans="1:10">
      <c r="A93" s="17"/>
      <c r="C93" s="17"/>
      <c r="D93" s="17"/>
      <c r="E93" s="17"/>
      <c r="F93" s="17"/>
      <c r="G93" s="17"/>
      <c r="H93" s="17"/>
      <c r="I93" s="17"/>
      <c r="J93" s="17"/>
    </row>
    <row r="94" spans="1:10">
      <c r="A94" s="17"/>
      <c r="C94" s="17"/>
      <c r="D94" s="17"/>
      <c r="E94" s="17"/>
      <c r="F94" s="17"/>
      <c r="G94" s="17"/>
      <c r="H94" s="17"/>
      <c r="I94" s="17"/>
      <c r="J94" s="17"/>
    </row>
    <row r="95" spans="1:10">
      <c r="A95" s="17"/>
      <c r="C95" s="17"/>
      <c r="D95" s="17"/>
      <c r="E95" s="17"/>
      <c r="F95" s="17"/>
      <c r="G95" s="17"/>
      <c r="H95" s="17"/>
      <c r="I95" s="17"/>
      <c r="J95" s="17"/>
    </row>
    <row r="96" spans="1:10">
      <c r="A96" s="17"/>
      <c r="C96" s="17"/>
      <c r="D96" s="17"/>
      <c r="E96" s="17"/>
      <c r="F96" s="17"/>
      <c r="G96" s="17"/>
      <c r="H96" s="17"/>
      <c r="I96" s="17"/>
      <c r="J96" s="17"/>
    </row>
    <row r="97" spans="1:10">
      <c r="A97" s="17"/>
      <c r="C97" s="17"/>
      <c r="D97" s="17"/>
      <c r="E97" s="17"/>
      <c r="F97" s="17"/>
      <c r="G97" s="17"/>
      <c r="H97" s="17"/>
      <c r="I97" s="17"/>
      <c r="J97" s="17"/>
    </row>
    <row r="98" spans="1:10">
      <c r="A98" s="17"/>
      <c r="C98" s="17"/>
      <c r="D98" s="17"/>
      <c r="E98" s="17"/>
      <c r="F98" s="17"/>
      <c r="G98" s="17"/>
      <c r="H98" s="17"/>
      <c r="I98" s="17"/>
      <c r="J98" s="17"/>
    </row>
    <row r="99" spans="1:10">
      <c r="A99" s="17"/>
      <c r="C99" s="17"/>
      <c r="D99" s="17"/>
      <c r="E99" s="17"/>
      <c r="F99" s="17"/>
      <c r="G99" s="17"/>
      <c r="H99" s="17"/>
      <c r="I99" s="17"/>
      <c r="J99" s="17"/>
    </row>
    <row r="100" spans="1:10">
      <c r="A100" s="17"/>
      <c r="C100" s="17"/>
      <c r="D100" s="17"/>
      <c r="E100" s="17"/>
      <c r="F100" s="17"/>
      <c r="G100" s="17"/>
      <c r="H100" s="17"/>
      <c r="I100" s="17"/>
      <c r="J100" s="17"/>
    </row>
    <row r="101" spans="1:10">
      <c r="A101" s="17"/>
      <c r="C101" s="17"/>
      <c r="D101" s="17"/>
      <c r="E101" s="17"/>
      <c r="F101" s="17"/>
      <c r="G101" s="17"/>
      <c r="H101" s="17"/>
      <c r="I101" s="17"/>
      <c r="J101" s="17"/>
    </row>
    <row r="102" spans="1:10">
      <c r="A102" s="17"/>
      <c r="C102" s="17"/>
      <c r="D102" s="17"/>
      <c r="E102" s="17"/>
      <c r="F102" s="17"/>
      <c r="G102" s="17"/>
      <c r="H102" s="17"/>
      <c r="I102" s="17"/>
      <c r="J102" s="17"/>
    </row>
    <row r="103" spans="1:10">
      <c r="A103" s="17"/>
      <c r="C103" s="17"/>
      <c r="D103" s="17"/>
      <c r="E103" s="17"/>
      <c r="F103" s="17"/>
      <c r="G103" s="17"/>
      <c r="H103" s="17"/>
      <c r="I103" s="17"/>
      <c r="J103" s="17"/>
    </row>
    <row r="104" spans="1:10">
      <c r="A104" s="17"/>
      <c r="C104" s="17"/>
      <c r="D104" s="17"/>
      <c r="E104" s="17"/>
      <c r="F104" s="17"/>
      <c r="G104" s="17"/>
      <c r="H104" s="17"/>
      <c r="I104" s="17"/>
      <c r="J104" s="17"/>
    </row>
    <row r="105" spans="1:10">
      <c r="A105" s="17"/>
      <c r="C105" s="17"/>
      <c r="D105" s="17"/>
      <c r="E105" s="17"/>
      <c r="F105" s="17"/>
      <c r="G105" s="17"/>
      <c r="H105" s="17"/>
      <c r="I105" s="17"/>
      <c r="J105" s="17"/>
    </row>
    <row r="106" spans="1:10">
      <c r="A106" s="17"/>
      <c r="C106" s="17"/>
      <c r="D106" s="17"/>
      <c r="E106" s="17"/>
      <c r="F106" s="17"/>
      <c r="G106" s="17"/>
      <c r="H106" s="17"/>
      <c r="I106" s="17"/>
      <c r="J106" s="17"/>
    </row>
    <row r="107" spans="1:10">
      <c r="A107" s="17"/>
      <c r="C107" s="17"/>
      <c r="D107" s="17"/>
      <c r="E107" s="17"/>
      <c r="F107" s="17"/>
      <c r="G107" s="17"/>
      <c r="H107" s="17"/>
      <c r="I107" s="17"/>
      <c r="J107" s="17"/>
    </row>
    <row r="108" spans="1:10">
      <c r="A108" s="17"/>
      <c r="C108" s="17"/>
      <c r="D108" s="17"/>
      <c r="E108" s="17"/>
      <c r="F108" s="17"/>
      <c r="G108" s="17"/>
      <c r="H108" s="17"/>
      <c r="I108" s="17"/>
      <c r="J108" s="17"/>
    </row>
    <row r="109" spans="1:10">
      <c r="A109" s="17"/>
      <c r="C109" s="17"/>
      <c r="D109" s="17"/>
      <c r="E109" s="17"/>
      <c r="F109" s="17"/>
      <c r="G109" s="17"/>
      <c r="H109" s="17"/>
      <c r="I109" s="17"/>
      <c r="J109" s="17"/>
    </row>
    <row r="110" spans="1:10">
      <c r="A110" s="17"/>
      <c r="C110" s="17"/>
      <c r="D110" s="17"/>
      <c r="E110" s="17"/>
      <c r="F110" s="17"/>
      <c r="G110" s="17"/>
      <c r="H110" s="17"/>
      <c r="I110" s="17"/>
      <c r="J110" s="17"/>
    </row>
    <row r="111" spans="1:10">
      <c r="A111" s="17"/>
      <c r="C111" s="17"/>
      <c r="D111" s="17"/>
      <c r="E111" s="17"/>
      <c r="F111" s="17"/>
      <c r="G111" s="17"/>
      <c r="H111" s="17"/>
      <c r="I111" s="17"/>
      <c r="J111" s="17"/>
    </row>
    <row r="112" spans="1:10">
      <c r="A112" s="17"/>
      <c r="C112" s="17"/>
      <c r="D112" s="17"/>
      <c r="E112" s="17"/>
      <c r="F112" s="17"/>
      <c r="G112" s="17"/>
      <c r="H112" s="17"/>
      <c r="I112" s="17"/>
      <c r="J112" s="17"/>
    </row>
    <row r="113" spans="1:10">
      <c r="A113" s="17"/>
      <c r="C113" s="17"/>
      <c r="D113" s="17"/>
      <c r="E113" s="17"/>
      <c r="F113" s="17"/>
      <c r="G113" s="17"/>
      <c r="H113" s="17"/>
      <c r="I113" s="17"/>
      <c r="J113" s="17"/>
    </row>
    <row r="114" spans="1:10">
      <c r="A114" s="17"/>
      <c r="C114" s="17"/>
      <c r="D114" s="17"/>
      <c r="E114" s="17"/>
      <c r="F114" s="17"/>
      <c r="G114" s="17"/>
      <c r="H114" s="17"/>
      <c r="I114" s="17"/>
      <c r="J114" s="17"/>
    </row>
    <row r="115" spans="1:10">
      <c r="A115" s="17"/>
      <c r="C115" s="17"/>
      <c r="D115" s="17"/>
      <c r="E115" s="17"/>
      <c r="F115" s="17"/>
      <c r="G115" s="17"/>
      <c r="H115" s="17"/>
      <c r="I115" s="17"/>
      <c r="J115" s="17"/>
    </row>
    <row r="116" spans="1:10">
      <c r="A116" s="17"/>
      <c r="C116" s="17"/>
      <c r="D116" s="17"/>
      <c r="E116" s="17"/>
      <c r="F116" s="17"/>
      <c r="G116" s="17"/>
      <c r="H116" s="17"/>
      <c r="I116" s="17"/>
      <c r="J116" s="17"/>
    </row>
    <row r="117" spans="1:10">
      <c r="A117" s="17"/>
      <c r="C117" s="17"/>
      <c r="D117" s="17"/>
      <c r="E117" s="17"/>
      <c r="F117" s="17"/>
      <c r="G117" s="17"/>
      <c r="H117" s="17"/>
      <c r="I117" s="17"/>
      <c r="J117" s="17"/>
    </row>
    <row r="118" spans="1:10">
      <c r="A118" s="17"/>
      <c r="C118" s="17"/>
      <c r="D118" s="17"/>
      <c r="E118" s="17"/>
      <c r="F118" s="17"/>
      <c r="G118" s="17"/>
      <c r="H118" s="17"/>
      <c r="I118" s="17"/>
      <c r="J118" s="17"/>
    </row>
    <row r="119" spans="1:10">
      <c r="A119" s="17"/>
      <c r="C119" s="17"/>
      <c r="D119" s="17"/>
      <c r="E119" s="17"/>
      <c r="F119" s="17"/>
      <c r="G119" s="17"/>
      <c r="H119" s="17"/>
      <c r="I119" s="17"/>
      <c r="J119" s="17"/>
    </row>
    <row r="120" spans="1:10">
      <c r="A120" s="17"/>
      <c r="C120" s="17"/>
      <c r="D120" s="17"/>
      <c r="E120" s="17"/>
      <c r="F120" s="17"/>
      <c r="G120" s="17"/>
      <c r="H120" s="17"/>
      <c r="I120" s="17"/>
      <c r="J120" s="17"/>
    </row>
    <row r="121" spans="1:10">
      <c r="A121" s="17"/>
      <c r="C121" s="17"/>
      <c r="D121" s="17"/>
      <c r="E121" s="17"/>
      <c r="F121" s="17"/>
      <c r="G121" s="17"/>
      <c r="H121" s="17"/>
      <c r="I121" s="17"/>
      <c r="J121" s="17"/>
    </row>
    <row r="122" spans="1:10">
      <c r="A122" s="17"/>
      <c r="C122" s="17"/>
      <c r="D122" s="17"/>
      <c r="E122" s="17"/>
      <c r="F122" s="17"/>
      <c r="G122" s="17"/>
      <c r="H122" s="17"/>
      <c r="I122" s="17"/>
      <c r="J122" s="17"/>
    </row>
    <row r="123" spans="1:10">
      <c r="A123" s="17"/>
      <c r="C123" s="17"/>
      <c r="D123" s="17"/>
      <c r="E123" s="17"/>
      <c r="F123" s="17"/>
      <c r="G123" s="17"/>
      <c r="H123" s="17"/>
      <c r="I123" s="17"/>
      <c r="J123" s="17"/>
    </row>
    <row r="124" spans="1:10">
      <c r="A124" s="17"/>
      <c r="C124" s="17"/>
      <c r="D124" s="17"/>
      <c r="E124" s="17"/>
      <c r="F124" s="17"/>
      <c r="G124" s="17"/>
      <c r="H124" s="17"/>
      <c r="I124" s="17"/>
      <c r="J124" s="17"/>
    </row>
  </sheetData>
  <sortState xmlns:xlrd2="http://schemas.microsoft.com/office/spreadsheetml/2017/richdata2" ref="S3:S10">
    <sortCondition ref="S3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EA97-C760-4A34-AF85-54C9A0FF6C7A}">
  <dimension ref="A1:N11"/>
  <sheetViews>
    <sheetView workbookViewId="0">
      <selection activeCell="O27" sqref="O27"/>
    </sheetView>
  </sheetViews>
  <sheetFormatPr defaultRowHeight="14.4"/>
  <cols>
    <col min="12" max="12" width="12.88671875" customWidth="1"/>
    <col min="13" max="13" width="21.21875" customWidth="1"/>
    <col min="14" max="14" width="11.109375" customWidth="1"/>
  </cols>
  <sheetData>
    <row r="1" spans="1:14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</row>
    <row r="2" spans="1:14" ht="16.2">
      <c r="A2" s="6" t="s">
        <v>239</v>
      </c>
      <c r="B2" s="5" t="s">
        <v>8</v>
      </c>
      <c r="C2" s="5" t="s">
        <v>9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236</v>
      </c>
      <c r="J2" s="5" t="s">
        <v>0</v>
      </c>
      <c r="L2" s="14" t="s">
        <v>232</v>
      </c>
      <c r="M2" s="14" t="s">
        <v>233</v>
      </c>
      <c r="N2" s="14" t="s">
        <v>234</v>
      </c>
    </row>
    <row r="3" spans="1:14">
      <c r="A3" s="20">
        <v>1</v>
      </c>
      <c r="B3" s="67">
        <v>39.875374565790032</v>
      </c>
      <c r="C3" s="67">
        <v>1.086001407175474E-2</v>
      </c>
      <c r="D3" s="67">
        <v>13.364202190351831</v>
      </c>
      <c r="E3" s="67">
        <v>0.1736044291587098</v>
      </c>
      <c r="F3" s="67">
        <v>45.520950771529172</v>
      </c>
      <c r="G3" s="67">
        <v>3.4143473491048952E-2</v>
      </c>
      <c r="H3" s="67">
        <v>0.23028405604666971</v>
      </c>
      <c r="I3" s="67">
        <v>99.209419500439211</v>
      </c>
      <c r="J3" s="68">
        <v>85.852903876979624</v>
      </c>
      <c r="L3" s="20">
        <v>86</v>
      </c>
      <c r="M3" s="20">
        <v>1</v>
      </c>
      <c r="N3" s="27">
        <f>M3/$M$11</f>
        <v>0.14285714285714285</v>
      </c>
    </row>
    <row r="4" spans="1:14">
      <c r="A4" s="20">
        <v>2</v>
      </c>
      <c r="B4" s="67">
        <v>40.66396409090909</v>
      </c>
      <c r="C4" s="67">
        <v>2.2029043414528767E-2</v>
      </c>
      <c r="D4" s="67">
        <v>8.5128318410994304</v>
      </c>
      <c r="E4" s="67">
        <v>0.17586170961760675</v>
      </c>
      <c r="F4" s="67">
        <v>49.917627035791661</v>
      </c>
      <c r="G4" s="67">
        <v>2.4522989029939928E-2</v>
      </c>
      <c r="H4" s="67">
        <v>0.33771783306207859</v>
      </c>
      <c r="I4" s="67">
        <v>99.65455454292433</v>
      </c>
      <c r="J4" s="68">
        <v>91.264227659887496</v>
      </c>
      <c r="L4" s="20">
        <v>87</v>
      </c>
      <c r="M4" s="20">
        <v>0</v>
      </c>
      <c r="N4" s="27">
        <f t="shared" ref="N4:N10" si="0">M4/$M$11</f>
        <v>0</v>
      </c>
    </row>
    <row r="5" spans="1:14">
      <c r="A5" s="20">
        <f>A4+1</f>
        <v>3</v>
      </c>
      <c r="B5" s="67">
        <v>41.263661549400162</v>
      </c>
      <c r="C5" s="67">
        <v>3.7139957719369392E-2</v>
      </c>
      <c r="D5" s="67">
        <v>8.2254365397190963</v>
      </c>
      <c r="E5" s="67">
        <v>0.1362476342882894</v>
      </c>
      <c r="F5" s="67">
        <v>49.983533006193895</v>
      </c>
      <c r="G5" s="67">
        <v>1.5870408198549946E-2</v>
      </c>
      <c r="H5" s="67">
        <v>0.33966215484082374</v>
      </c>
      <c r="I5" s="67">
        <v>100.00155125036018</v>
      </c>
      <c r="J5" s="68">
        <v>91.544400709802986</v>
      </c>
      <c r="L5" s="20">
        <v>88</v>
      </c>
      <c r="M5" s="20">
        <v>0</v>
      </c>
      <c r="N5" s="27">
        <f t="shared" si="0"/>
        <v>0</v>
      </c>
    </row>
    <row r="6" spans="1:14">
      <c r="A6" s="20">
        <f>A5+1</f>
        <v>4</v>
      </c>
      <c r="B6" s="67">
        <v>41.143800309293418</v>
      </c>
      <c r="C6" s="67">
        <v>2.6094206408345751E-2</v>
      </c>
      <c r="D6" s="67">
        <v>7.9666955732269997</v>
      </c>
      <c r="E6" s="67">
        <v>0.1234417147480146</v>
      </c>
      <c r="F6" s="67">
        <v>50.13081415256557</v>
      </c>
      <c r="G6" s="67">
        <v>1.6631497006644111E-2</v>
      </c>
      <c r="H6" s="67">
        <v>0.34188254691942271</v>
      </c>
      <c r="I6" s="67">
        <v>99.749360000168409</v>
      </c>
      <c r="J6" s="68">
        <v>91.810689894377489</v>
      </c>
      <c r="L6" s="20">
        <v>89</v>
      </c>
      <c r="M6" s="20">
        <v>0</v>
      </c>
      <c r="N6" s="27">
        <f t="shared" si="0"/>
        <v>0</v>
      </c>
    </row>
    <row r="7" spans="1:14">
      <c r="A7" s="20">
        <f>A6+1</f>
        <v>5</v>
      </c>
      <c r="B7" s="67">
        <v>40.97313103160139</v>
      </c>
      <c r="C7" s="67">
        <v>2.360518652804865E-2</v>
      </c>
      <c r="D7" s="67">
        <v>7.8248696747706319</v>
      </c>
      <c r="E7" s="67">
        <v>0.1142955198800093</v>
      </c>
      <c r="F7" s="67">
        <v>50.146961262959067</v>
      </c>
      <c r="G7" s="67">
        <v>2.78755373931154E-2</v>
      </c>
      <c r="H7" s="67">
        <v>0.33747675179527797</v>
      </c>
      <c r="I7" s="67">
        <v>99.448214964927544</v>
      </c>
      <c r="J7" s="68">
        <v>91.947120056565495</v>
      </c>
      <c r="L7" s="20">
        <v>90</v>
      </c>
      <c r="M7" s="20">
        <v>0</v>
      </c>
      <c r="N7" s="27">
        <f t="shared" si="0"/>
        <v>0</v>
      </c>
    </row>
    <row r="8" spans="1:14">
      <c r="A8" s="20">
        <f>A7+1</f>
        <v>6</v>
      </c>
      <c r="B8" s="67">
        <v>41.594010253082622</v>
      </c>
      <c r="C8" s="67">
        <v>8.3808510638297886E-3</v>
      </c>
      <c r="D8" s="67">
        <v>7.4867900557128291</v>
      </c>
      <c r="E8" s="67">
        <v>9.6330950039253807E-2</v>
      </c>
      <c r="F8" s="67">
        <v>50.511458106876646</v>
      </c>
      <c r="G8" s="67">
        <v>1.1228386669149951E-2</v>
      </c>
      <c r="H8" s="67">
        <v>0.34836219186034456</v>
      </c>
      <c r="I8" s="67">
        <v>100.05656079530468</v>
      </c>
      <c r="J8" s="68">
        <v>92.319658342782418</v>
      </c>
      <c r="L8" s="20">
        <v>91</v>
      </c>
      <c r="M8" s="20">
        <v>1</v>
      </c>
      <c r="N8" s="27">
        <f t="shared" si="0"/>
        <v>0.14285714285714285</v>
      </c>
    </row>
    <row r="9" spans="1:14">
      <c r="A9" s="20">
        <f>A8+1</f>
        <v>7</v>
      </c>
      <c r="B9" s="67">
        <v>41.484199358467315</v>
      </c>
      <c r="C9" s="67">
        <v>4.1359495987800581E-2</v>
      </c>
      <c r="D9" s="67">
        <v>7.2301283188373544</v>
      </c>
      <c r="E9" s="67">
        <v>0.12500044983335643</v>
      </c>
      <c r="F9" s="67">
        <v>50.602700721926922</v>
      </c>
      <c r="G9" s="67">
        <v>1.6581499028443077E-2</v>
      </c>
      <c r="H9" s="67">
        <v>0.35772192921989743</v>
      </c>
      <c r="I9" s="67">
        <v>99.857691773301084</v>
      </c>
      <c r="J9" s="68">
        <v>92.575788578215153</v>
      </c>
      <c r="L9" s="20">
        <v>92</v>
      </c>
      <c r="M9" s="20">
        <v>4</v>
      </c>
      <c r="N9" s="27">
        <f t="shared" si="0"/>
        <v>0.5714285714285714</v>
      </c>
    </row>
    <row r="10" spans="1:14">
      <c r="A10" s="22" t="s">
        <v>235</v>
      </c>
      <c r="L10" s="20">
        <v>93</v>
      </c>
      <c r="M10" s="20">
        <v>1</v>
      </c>
      <c r="N10" s="27">
        <f t="shared" si="0"/>
        <v>0.14285714285714285</v>
      </c>
    </row>
    <row r="11" spans="1:14">
      <c r="L11" s="20" t="s">
        <v>236</v>
      </c>
      <c r="M11" s="20">
        <f>SUM(M3:M10)</f>
        <v>7</v>
      </c>
      <c r="N11" s="27">
        <f>SUM(N3:N10)</f>
        <v>1</v>
      </c>
    </row>
  </sheetData>
  <sortState xmlns:xlrd2="http://schemas.microsoft.com/office/spreadsheetml/2017/richdata2" ref="L3:L11">
    <sortCondition ref="L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DDE2-D5E7-4B9D-88DC-E088A705C9FA}">
  <dimension ref="A1:P19"/>
  <sheetViews>
    <sheetView workbookViewId="0">
      <selection activeCell="M30" sqref="M30"/>
    </sheetView>
  </sheetViews>
  <sheetFormatPr defaultRowHeight="14.4"/>
  <cols>
    <col min="1" max="1" width="13" customWidth="1"/>
    <col min="11" max="11" width="21" customWidth="1"/>
    <col min="12" max="12" width="15.21875" customWidth="1"/>
    <col min="13" max="13" width="24.21875" customWidth="1"/>
    <col min="14" max="14" width="12" customWidth="1"/>
  </cols>
  <sheetData>
    <row r="1" spans="1:14">
      <c r="A1" s="3" t="s">
        <v>261</v>
      </c>
    </row>
    <row r="2" spans="1:14" ht="16.2">
      <c r="A2" s="6" t="s">
        <v>7</v>
      </c>
      <c r="B2" s="5" t="s">
        <v>8</v>
      </c>
      <c r="C2" s="5" t="s">
        <v>9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0</v>
      </c>
      <c r="L2" s="14" t="s">
        <v>232</v>
      </c>
      <c r="M2" s="14" t="s">
        <v>233</v>
      </c>
      <c r="N2" s="14" t="s">
        <v>234</v>
      </c>
    </row>
    <row r="3" spans="1:14">
      <c r="A3" s="6">
        <v>1</v>
      </c>
      <c r="B3" s="5">
        <v>40.53759378441152</v>
      </c>
      <c r="C3" s="5">
        <v>3.0562590237068046E-2</v>
      </c>
      <c r="D3" s="5">
        <v>11.039125112073931</v>
      </c>
      <c r="E3" s="5">
        <v>0.23632500425230529</v>
      </c>
      <c r="F3" s="5">
        <v>47.646867469077165</v>
      </c>
      <c r="G3" s="5">
        <v>0.14388126505210441</v>
      </c>
      <c r="H3" s="5">
        <v>0.15508091742914415</v>
      </c>
      <c r="I3" s="5">
        <v>99.789436142533233</v>
      </c>
      <c r="J3" s="21">
        <v>88.4923502852414</v>
      </c>
      <c r="K3" s="34"/>
      <c r="L3" s="20">
        <v>88</v>
      </c>
      <c r="M3" s="20">
        <v>1</v>
      </c>
      <c r="N3" s="27">
        <f>M3/$M$6</f>
        <v>8.3333333333333329E-2</v>
      </c>
    </row>
    <row r="4" spans="1:14" s="26" customFormat="1">
      <c r="A4" s="36" t="s">
        <v>188</v>
      </c>
      <c r="B4" s="24">
        <v>40.998129516781056</v>
      </c>
      <c r="C4" s="24">
        <v>5.8700000000000002E-2</v>
      </c>
      <c r="D4" s="24">
        <v>11.082024190055154</v>
      </c>
      <c r="E4" s="24">
        <v>0.14050264536970566</v>
      </c>
      <c r="F4" s="24">
        <v>48.178631496041703</v>
      </c>
      <c r="G4" s="24">
        <v>6.189970114781089E-2</v>
      </c>
      <c r="H4" s="24">
        <v>0.29310189262318431</v>
      </c>
      <c r="I4" s="24">
        <v>100.81298944201862</v>
      </c>
      <c r="J4" s="37">
        <v>88.565671717611465</v>
      </c>
      <c r="K4" s="38"/>
      <c r="L4" s="36">
        <v>89</v>
      </c>
      <c r="M4" s="36">
        <v>11</v>
      </c>
      <c r="N4" s="39">
        <f>M4/$M$6</f>
        <v>0.91666666666666663</v>
      </c>
    </row>
    <row r="5" spans="1:14" s="26" customFormat="1">
      <c r="A5" s="36" t="s">
        <v>189</v>
      </c>
      <c r="B5" s="24">
        <v>41.161165010189883</v>
      </c>
      <c r="C5" s="24" t="s">
        <v>231</v>
      </c>
      <c r="D5" s="24">
        <v>8.137644695283667</v>
      </c>
      <c r="E5" s="24">
        <v>0.27096311476309132</v>
      </c>
      <c r="F5" s="24">
        <v>50.257834035496657</v>
      </c>
      <c r="G5" s="24">
        <v>0.40688215636267699</v>
      </c>
      <c r="H5" s="24">
        <v>7.5931573251742546E-2</v>
      </c>
      <c r="I5" s="37">
        <v>100.3133792954941</v>
      </c>
      <c r="J5" s="37">
        <v>91.674298695219932</v>
      </c>
      <c r="L5" s="36"/>
      <c r="M5" s="36"/>
      <c r="N5" s="39"/>
    </row>
    <row r="6" spans="1:14" s="26" customFormat="1">
      <c r="A6" s="36">
        <v>3</v>
      </c>
      <c r="B6" s="24">
        <v>40.610302594444093</v>
      </c>
      <c r="C6" s="24">
        <v>4.6371124987610271E-2</v>
      </c>
      <c r="D6" s="24">
        <v>10.916655101684499</v>
      </c>
      <c r="E6" s="24">
        <v>0.12924486766205001</v>
      </c>
      <c r="F6" s="24">
        <v>48.10375175507108</v>
      </c>
      <c r="G6" s="24">
        <v>6.1855452275621059E-2</v>
      </c>
      <c r="H6" s="24">
        <v>0.28396361806966758</v>
      </c>
      <c r="I6" s="24">
        <v>100.15214451419462</v>
      </c>
      <c r="J6" s="37">
        <v>88.701467324915029</v>
      </c>
      <c r="L6" s="36" t="s">
        <v>236</v>
      </c>
      <c r="M6" s="36">
        <f>SUM(M3:M4)</f>
        <v>12</v>
      </c>
      <c r="N6" s="39">
        <f>SUM(N3:N4)</f>
        <v>1</v>
      </c>
    </row>
    <row r="7" spans="1:14" s="26" customFormat="1">
      <c r="A7" s="36">
        <v>4</v>
      </c>
      <c r="B7" s="24">
        <v>40.740723302180889</v>
      </c>
      <c r="C7" s="24">
        <v>5.4316642700370843E-2</v>
      </c>
      <c r="D7" s="24">
        <v>10.866616266246201</v>
      </c>
      <c r="E7" s="24">
        <v>0.15301240216001261</v>
      </c>
      <c r="F7" s="24">
        <v>47.940424616098937</v>
      </c>
      <c r="G7" s="24">
        <v>8.6205698433271957E-2</v>
      </c>
      <c r="H7" s="24">
        <v>0.15769654238618941</v>
      </c>
      <c r="I7" s="24">
        <v>99.998995470205884</v>
      </c>
      <c r="J7" s="37">
        <v>88.713419666021892</v>
      </c>
      <c r="K7" s="38"/>
    </row>
    <row r="8" spans="1:14" s="26" customFormat="1">
      <c r="A8" s="36">
        <v>5</v>
      </c>
      <c r="B8" s="24">
        <v>40.7984555900385</v>
      </c>
      <c r="C8" s="24">
        <v>6.0576949973510943E-2</v>
      </c>
      <c r="D8" s="24">
        <v>10.849157093124409</v>
      </c>
      <c r="E8" s="24">
        <v>0.13850934362333911</v>
      </c>
      <c r="F8" s="24">
        <v>47.934443583644239</v>
      </c>
      <c r="G8" s="24">
        <v>5.750899333742638E-2</v>
      </c>
      <c r="H8" s="24">
        <v>0.2765726903637592</v>
      </c>
      <c r="I8" s="24">
        <v>100.11522424410518</v>
      </c>
      <c r="J8" s="37">
        <v>88.728262038868365</v>
      </c>
      <c r="K8" s="40"/>
    </row>
    <row r="9" spans="1:14" s="26" customFormat="1">
      <c r="A9" s="36" t="s">
        <v>186</v>
      </c>
      <c r="B9" s="24">
        <v>40.417813523382947</v>
      </c>
      <c r="C9" s="24">
        <v>5.7928908783402851E-2</v>
      </c>
      <c r="D9" s="24">
        <v>10.70898318138874</v>
      </c>
      <c r="E9" s="24">
        <v>0.1331778477365321</v>
      </c>
      <c r="F9" s="24">
        <v>47.755199512440903</v>
      </c>
      <c r="G9" s="24">
        <v>6.5889441797230774E-2</v>
      </c>
      <c r="H9" s="24">
        <v>0.28010747312147433</v>
      </c>
      <c r="I9" s="24">
        <v>99.419099888651218</v>
      </c>
      <c r="J9" s="37">
        <v>88.820522682407869</v>
      </c>
      <c r="K9" s="38"/>
    </row>
    <row r="10" spans="1:14" s="26" customFormat="1">
      <c r="A10" s="36" t="s">
        <v>187</v>
      </c>
      <c r="B10" s="24">
        <v>41.2</v>
      </c>
      <c r="C10" s="24">
        <v>0.02</v>
      </c>
      <c r="D10" s="24">
        <v>6.67</v>
      </c>
      <c r="E10" s="24">
        <v>0.53</v>
      </c>
      <c r="F10" s="24">
        <v>50.63</v>
      </c>
      <c r="G10" s="24">
        <v>0.9</v>
      </c>
      <c r="H10" s="24">
        <v>0.03</v>
      </c>
      <c r="I10" s="37">
        <v>99.98</v>
      </c>
      <c r="J10" s="37">
        <v>93.18</v>
      </c>
    </row>
    <row r="11" spans="1:14" s="26" customFormat="1">
      <c r="A11" s="36">
        <v>7</v>
      </c>
      <c r="B11" s="24">
        <v>40.684673627271373</v>
      </c>
      <c r="C11" s="24">
        <v>3.6110939907550071E-2</v>
      </c>
      <c r="D11" s="24">
        <v>10.780578923428539</v>
      </c>
      <c r="E11" s="24">
        <v>0.1531971606103387</v>
      </c>
      <c r="F11" s="24">
        <v>48.203410972404228</v>
      </c>
      <c r="G11" s="24">
        <v>0.11702742658075289</v>
      </c>
      <c r="H11" s="24">
        <v>0.29717312096687298</v>
      </c>
      <c r="I11" s="24">
        <v>100.27217217116966</v>
      </c>
      <c r="J11" s="37">
        <v>88.847091717953361</v>
      </c>
      <c r="K11" s="38"/>
    </row>
    <row r="12" spans="1:14" s="26" customFormat="1">
      <c r="A12" s="36">
        <v>8</v>
      </c>
      <c r="B12" s="24">
        <v>40.391674136788687</v>
      </c>
      <c r="C12" s="24">
        <v>2.9232394424797161E-2</v>
      </c>
      <c r="D12" s="24">
        <v>10.69118222969516</v>
      </c>
      <c r="E12" s="24">
        <v>0.18583008932451761</v>
      </c>
      <c r="F12" s="24">
        <v>47.863104339168913</v>
      </c>
      <c r="G12" s="24">
        <v>0.1476275771268343</v>
      </c>
      <c r="H12" s="24">
        <v>0.1672955848349236</v>
      </c>
      <c r="I12" s="24">
        <v>99.475946351363831</v>
      </c>
      <c r="J12" s="37">
        <v>88.859393932425263</v>
      </c>
      <c r="K12" s="38"/>
    </row>
    <row r="13" spans="1:14" s="26" customFormat="1">
      <c r="A13" s="36">
        <v>9</v>
      </c>
      <c r="B13" s="24">
        <v>41.034599619895097</v>
      </c>
      <c r="C13" s="24">
        <v>5.2110157230669682E-2</v>
      </c>
      <c r="D13" s="24">
        <v>10.78121903023191</v>
      </c>
      <c r="E13" s="24">
        <v>0.13529793795679729</v>
      </c>
      <c r="F13" s="24">
        <v>48.281209124474103</v>
      </c>
      <c r="G13" s="24">
        <v>8.0479386544489995E-2</v>
      </c>
      <c r="H13" s="24">
        <v>0.27947518015060813</v>
      </c>
      <c r="I13" s="24">
        <v>100.64439043648369</v>
      </c>
      <c r="J13" s="37">
        <v>88.862473939947833</v>
      </c>
      <c r="K13" s="38"/>
    </row>
    <row r="14" spans="1:14" s="26" customFormat="1">
      <c r="A14" s="36">
        <v>10</v>
      </c>
      <c r="B14" s="24">
        <v>40.548630777893997</v>
      </c>
      <c r="C14" s="24">
        <v>3.116963322545846E-2</v>
      </c>
      <c r="D14" s="24">
        <v>10.69739728000755</v>
      </c>
      <c r="E14" s="24">
        <v>0.16152062522009</v>
      </c>
      <c r="F14" s="24">
        <v>48.076398244963997</v>
      </c>
      <c r="G14" s="24">
        <v>0.103583180323211</v>
      </c>
      <c r="H14" s="24">
        <v>0.2056641191420068</v>
      </c>
      <c r="I14" s="24">
        <v>99.824363860776302</v>
      </c>
      <c r="J14" s="37">
        <v>88.897600704950804</v>
      </c>
      <c r="K14" s="38"/>
    </row>
    <row r="15" spans="1:14" s="26" customFormat="1">
      <c r="A15" s="36">
        <v>11</v>
      </c>
      <c r="B15" s="24">
        <v>40.792174335059023</v>
      </c>
      <c r="C15" s="24">
        <v>6.0239322705730292E-2</v>
      </c>
      <c r="D15" s="24">
        <v>10.74180394287229</v>
      </c>
      <c r="E15" s="24">
        <v>0.12932072755101229</v>
      </c>
      <c r="F15" s="24">
        <v>48.498619944509457</v>
      </c>
      <c r="G15" s="24">
        <v>6.8718814763454872E-2</v>
      </c>
      <c r="H15" s="24">
        <v>0.29124349476019878</v>
      </c>
      <c r="I15" s="24">
        <v>100.58212058222117</v>
      </c>
      <c r="J15" s="37">
        <v>88.942934172768702</v>
      </c>
      <c r="K15" s="38"/>
    </row>
    <row r="16" spans="1:14" s="26" customFormat="1">
      <c r="A16" s="36">
        <v>12</v>
      </c>
      <c r="B16" s="24">
        <v>40.804898553979577</v>
      </c>
      <c r="C16" s="24">
        <v>0.1112065328610783</v>
      </c>
      <c r="D16" s="24">
        <v>10.53090997316913</v>
      </c>
      <c r="E16" s="24">
        <v>0.1463025956075584</v>
      </c>
      <c r="F16" s="24">
        <v>48.068634666885337</v>
      </c>
      <c r="G16" s="24">
        <v>0.1017214573258283</v>
      </c>
      <c r="H16" s="24">
        <v>0.1943078110254832</v>
      </c>
      <c r="I16" s="24">
        <v>99.95798159085399</v>
      </c>
      <c r="J16" s="37">
        <v>89.049898516265316</v>
      </c>
    </row>
    <row r="17" spans="1:16">
      <c r="A17" s="22" t="s">
        <v>235</v>
      </c>
      <c r="L17" s="17"/>
      <c r="M17" s="17"/>
      <c r="N17" s="17"/>
      <c r="O17" s="17"/>
      <c r="P17" s="17"/>
    </row>
    <row r="18" spans="1:16">
      <c r="A18" s="17" t="s">
        <v>237</v>
      </c>
    </row>
    <row r="19" spans="1:16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</sheetData>
  <sortState xmlns:xlrd2="http://schemas.microsoft.com/office/spreadsheetml/2017/richdata2" ref="A3:J16">
    <sortCondition ref="J3:J16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 Olivine from xenoliths</vt:lpstr>
      <vt:lpstr>2. Olivine from microxenoliths</vt:lpstr>
      <vt:lpstr>3. Ol from partially dis. mxen.</vt:lpstr>
      <vt:lpstr>4. Crystal cores are neoblasts</vt:lpstr>
      <vt:lpstr>5. Tablet grains</vt:lpstr>
      <vt:lpstr>6. True groundmass olivine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Алексей Андреевич</dc:creator>
  <cp:lastModifiedBy>Тарасов Алексей Андреевич</cp:lastModifiedBy>
  <cp:lastPrinted>2025-11-27T03:39:51Z</cp:lastPrinted>
  <dcterms:created xsi:type="dcterms:W3CDTF">2025-08-02T06:50:54Z</dcterms:created>
  <dcterms:modified xsi:type="dcterms:W3CDTF">2025-12-15T06:12:54Z</dcterms:modified>
</cp:coreProperties>
</file>